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9440" windowHeight="12075"/>
  </bookViews>
  <sheets>
    <sheet name="Formato 7 d)" sheetId="1" r:id="rId1"/>
  </sheets>
  <calcPr calcId="145621"/>
</workbook>
</file>

<file path=xl/calcChain.xml><?xml version="1.0" encoding="utf-8"?>
<calcChain xmlns="http://schemas.openxmlformats.org/spreadsheetml/2006/main">
  <c r="G30" i="1" l="1"/>
  <c r="G7" i="1"/>
  <c r="G17" i="1" l="1"/>
  <c r="E21" i="1" l="1"/>
  <c r="D21" i="1"/>
  <c r="C18" i="1"/>
  <c r="F17" i="1"/>
  <c r="E17" i="1"/>
  <c r="D17" i="1"/>
  <c r="C17" i="1"/>
  <c r="B17" i="1"/>
  <c r="C12" i="1"/>
  <c r="C11" i="1"/>
  <c r="C10" i="1"/>
  <c r="C8" i="1"/>
  <c r="D7" i="1"/>
  <c r="B7" i="1"/>
  <c r="F6" i="1"/>
  <c r="F28" i="1" s="1"/>
  <c r="E6" i="1"/>
  <c r="E28" i="1" s="1"/>
  <c r="D6" i="1"/>
  <c r="D28" i="1" s="1"/>
  <c r="C6" i="1"/>
  <c r="C28" i="1" s="1"/>
  <c r="B6" i="1"/>
  <c r="B28" i="1" s="1"/>
  <c r="F31" i="1" l="1"/>
  <c r="G6" i="1" l="1"/>
  <c r="C31" i="1" l="1"/>
  <c r="G28" i="1"/>
  <c r="G31" i="1" s="1"/>
  <c r="D31" i="1"/>
  <c r="E31" i="1"/>
  <c r="B31" i="1"/>
</calcChain>
</file>

<file path=xl/sharedStrings.xml><?xml version="1.0" encoding="utf-8"?>
<sst xmlns="http://schemas.openxmlformats.org/spreadsheetml/2006/main" count="26" uniqueCount="17">
  <si>
    <t>Formato 7 d)                    Resultados de Egresos -LDF</t>
  </si>
  <si>
    <t>(PESOS)</t>
  </si>
  <si>
    <t>Concepto (b)</t>
  </si>
  <si>
    <t>1. Gasto No Etiquetado (1=A+B+C+D+E+F+G+H+I)</t>
  </si>
  <si>
    <t>2. Gasto Etiquetado (2=A+B+C+D+E+F+G+H+I)</t>
  </si>
  <si>
    <t>3. Total de Resultado de Egresos (3=1+2)</t>
  </si>
  <si>
    <t>A.   Servicios Personales</t>
  </si>
  <si>
    <t>B.   Materiales y Suministros</t>
  </si>
  <si>
    <t>C.   Servicios Generales</t>
  </si>
  <si>
    <t>D.   Transferencias, Asignaciones, Subsidios y Otras Ayudas</t>
  </si>
  <si>
    <t>E.   Bienes Mueble, Inmuebles e Intangibles</t>
  </si>
  <si>
    <t>F.   Inversión Pública</t>
  </si>
  <si>
    <t>G.   Inversiones Financieras y Otras Provisiones</t>
  </si>
  <si>
    <t>H.   Participaciones y Aportaciones</t>
  </si>
  <si>
    <t>I.    Deuda Pública</t>
  </si>
  <si>
    <t>Resultados de Egresos - LDF</t>
  </si>
  <si>
    <t>GOBIERNO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</si>
</sst>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13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9" tint="-0.249977111117893"/>
      <name val="Arial"/>
      <family val="2"/>
    </font>
    <font>
      <b/>
      <sz val="11"/>
      <color theme="9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0" applyFont="1" applyAlignment="1">
      <alignment horizontal="left" vertical="center" indent="5"/>
    </xf>
    <xf numFmtId="0" fontId="4" fillId="0" borderId="0" xfId="0" applyFont="1"/>
    <xf numFmtId="3" fontId="4" fillId="0" borderId="0" xfId="0" applyNumberFormat="1" applyFont="1"/>
    <xf numFmtId="0" fontId="1" fillId="0" borderId="8" xfId="0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0" fontId="6" fillId="0" borderId="0" xfId="0" applyFont="1"/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3" fontId="6" fillId="0" borderId="1" xfId="0" applyNumberFormat="1" applyFont="1" applyBorder="1"/>
    <xf numFmtId="0" fontId="6" fillId="0" borderId="1" xfId="0" applyFont="1" applyBorder="1"/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4" fillId="0" borderId="0" xfId="0" applyNumberFormat="1" applyFo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right" vertical="center"/>
    </xf>
    <xf numFmtId="3" fontId="7" fillId="0" borderId="0" xfId="0" applyNumberFormat="1" applyFont="1"/>
    <xf numFmtId="4" fontId="7" fillId="0" borderId="0" xfId="0" applyNumberFormat="1" applyFont="1"/>
    <xf numFmtId="3" fontId="6" fillId="0" borderId="0" xfId="0" applyNumberFormat="1" applyFont="1"/>
    <xf numFmtId="3" fontId="8" fillId="0" borderId="0" xfId="0" applyNumberFormat="1" applyFont="1"/>
    <xf numFmtId="164" fontId="8" fillId="0" borderId="0" xfId="0" applyNumberFormat="1" applyFont="1"/>
    <xf numFmtId="0" fontId="9" fillId="0" borderId="9" xfId="0" applyFont="1" applyBorder="1" applyAlignment="1">
      <alignment vertical="center"/>
    </xf>
    <xf numFmtId="3" fontId="9" fillId="0" borderId="9" xfId="0" applyNumberFormat="1" applyFont="1" applyBorder="1" applyAlignment="1">
      <alignment vertical="center"/>
    </xf>
    <xf numFmtId="0" fontId="10" fillId="0" borderId="0" xfId="0" applyFont="1"/>
    <xf numFmtId="3" fontId="11" fillId="0" borderId="0" xfId="0" applyNumberFormat="1" applyFont="1"/>
    <xf numFmtId="0" fontId="11" fillId="0" borderId="0" xfId="0" applyFont="1"/>
    <xf numFmtId="4" fontId="11" fillId="0" borderId="0" xfId="0" applyNumberFormat="1" applyFont="1"/>
    <xf numFmtId="3" fontId="12" fillId="0" borderId="0" xfId="0" applyNumberFormat="1" applyFont="1"/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showGridLines="0" tabSelected="1" zoomScaleNormal="100" workbookViewId="0">
      <pane ySplit="5" topLeftCell="A6" activePane="bottomLeft" state="frozen"/>
      <selection pane="bottomLeft" activeCell="G7" sqref="G7"/>
    </sheetView>
  </sheetViews>
  <sheetFormatPr baseColWidth="10" defaultRowHeight="14.25" x14ac:dyDescent="0.2"/>
  <cols>
    <col min="1" max="1" width="59.85546875" style="2" customWidth="1"/>
    <col min="2" max="7" width="20.7109375" style="2" customWidth="1"/>
    <col min="8" max="8" width="15.28515625" style="2" bestFit="1" customWidth="1"/>
    <col min="9" max="16384" width="11.42578125" style="2"/>
  </cols>
  <sheetData>
    <row r="1" spans="1:8" ht="33" customHeight="1" x14ac:dyDescent="0.2">
      <c r="A1" s="1" t="s">
        <v>0</v>
      </c>
    </row>
    <row r="2" spans="1:8" ht="15" x14ac:dyDescent="0.25">
      <c r="A2" s="29" t="s">
        <v>16</v>
      </c>
      <c r="B2" s="30"/>
      <c r="C2" s="30"/>
      <c r="D2" s="30"/>
      <c r="E2" s="30"/>
      <c r="F2" s="30"/>
      <c r="G2" s="31"/>
    </row>
    <row r="3" spans="1:8" ht="15" x14ac:dyDescent="0.25">
      <c r="A3" s="32" t="s">
        <v>15</v>
      </c>
      <c r="B3" s="33"/>
      <c r="C3" s="33"/>
      <c r="D3" s="33"/>
      <c r="E3" s="33"/>
      <c r="F3" s="33"/>
      <c r="G3" s="34"/>
    </row>
    <row r="4" spans="1:8" ht="15" x14ac:dyDescent="0.25">
      <c r="A4" s="32" t="s">
        <v>1</v>
      </c>
      <c r="B4" s="33"/>
      <c r="C4" s="33"/>
      <c r="D4" s="33"/>
      <c r="E4" s="33"/>
      <c r="F4" s="33"/>
      <c r="G4" s="34"/>
    </row>
    <row r="5" spans="1:8" ht="15" x14ac:dyDescent="0.2">
      <c r="A5" s="14" t="s">
        <v>2</v>
      </c>
      <c r="B5" s="15">
        <v>2015</v>
      </c>
      <c r="C5" s="15">
        <v>2016</v>
      </c>
      <c r="D5" s="15">
        <v>2017</v>
      </c>
      <c r="E5" s="15">
        <v>2018</v>
      </c>
      <c r="F5" s="15">
        <v>2019</v>
      </c>
      <c r="G5" s="15">
        <v>2020</v>
      </c>
    </row>
    <row r="6" spans="1:8" s="6" customFormat="1" ht="30.75" customHeight="1" x14ac:dyDescent="0.2">
      <c r="A6" s="4" t="s">
        <v>3</v>
      </c>
      <c r="B6" s="5">
        <f t="shared" ref="B6:D6" si="0">+SUBTOTAL(9,B7:B15)</f>
        <v>49330126977</v>
      </c>
      <c r="C6" s="5">
        <f t="shared" si="0"/>
        <v>51724516445</v>
      </c>
      <c r="D6" s="5">
        <f t="shared" si="0"/>
        <v>61233699348.580093</v>
      </c>
      <c r="E6" s="5">
        <f t="shared" ref="E6:F6" si="1">+SUBTOTAL(9,E7:E15)</f>
        <v>63039299612.85997</v>
      </c>
      <c r="F6" s="5">
        <f t="shared" si="1"/>
        <v>69943747868.699951</v>
      </c>
      <c r="G6" s="5">
        <f t="shared" ref="G6" si="2">+SUBTOTAL(9,G7:G15)</f>
        <v>79815059180.55986</v>
      </c>
    </row>
    <row r="7" spans="1:8" s="6" customFormat="1" ht="18" customHeight="1" x14ac:dyDescent="0.2">
      <c r="A7" s="7" t="s">
        <v>6</v>
      </c>
      <c r="B7" s="8">
        <f>14746550063</f>
        <v>14746550063</v>
      </c>
      <c r="C7" s="8">
        <v>14663534716.5</v>
      </c>
      <c r="D7" s="8">
        <f>15501128645.2101-24838446</f>
        <v>15476290199.2101</v>
      </c>
      <c r="E7" s="9">
        <v>15410756520.959991</v>
      </c>
      <c r="F7" s="9">
        <v>17185964263.499855</v>
      </c>
      <c r="G7" s="9">
        <f>19399095431.0999-30000000</f>
        <v>19369095431.099899</v>
      </c>
      <c r="H7" s="19"/>
    </row>
    <row r="8" spans="1:8" s="6" customFormat="1" ht="18" customHeight="1" x14ac:dyDescent="0.2">
      <c r="A8" s="7" t="s">
        <v>7</v>
      </c>
      <c r="B8" s="9">
        <v>791049693</v>
      </c>
      <c r="C8" s="9">
        <f>781990554.5</f>
        <v>781990554.5</v>
      </c>
      <c r="D8" s="9">
        <v>952779862.80999804</v>
      </c>
      <c r="E8" s="9">
        <v>947751644.88999975</v>
      </c>
      <c r="F8" s="9">
        <v>1241569795.7799997</v>
      </c>
      <c r="G8" s="9">
        <v>1367778695.2000027</v>
      </c>
    </row>
    <row r="9" spans="1:8" s="6" customFormat="1" ht="18" customHeight="1" x14ac:dyDescent="0.2">
      <c r="A9" s="7" t="s">
        <v>8</v>
      </c>
      <c r="B9" s="9">
        <v>1637635603</v>
      </c>
      <c r="C9" s="9">
        <v>1944028824.5</v>
      </c>
      <c r="D9" s="9">
        <v>3154750674.8900118</v>
      </c>
      <c r="E9" s="9">
        <v>2424855363.210001</v>
      </c>
      <c r="F9" s="9">
        <v>3271061241.100009</v>
      </c>
      <c r="G9" s="9">
        <v>3428455374.219995</v>
      </c>
    </row>
    <row r="10" spans="1:8" s="6" customFormat="1" ht="18" customHeight="1" x14ac:dyDescent="0.2">
      <c r="A10" s="7" t="s">
        <v>9</v>
      </c>
      <c r="B10" s="9">
        <v>18846808537</v>
      </c>
      <c r="C10" s="9">
        <f>19730432516.5</f>
        <v>19730432516.5</v>
      </c>
      <c r="D10" s="9">
        <v>23294854287.909981</v>
      </c>
      <c r="E10" s="9">
        <v>24820895132.789986</v>
      </c>
      <c r="F10" s="9">
        <v>25735066553.890102</v>
      </c>
      <c r="G10" s="9">
        <v>27543398150.849953</v>
      </c>
    </row>
    <row r="11" spans="1:8" s="6" customFormat="1" ht="18" customHeight="1" x14ac:dyDescent="0.2">
      <c r="A11" s="7" t="s">
        <v>10</v>
      </c>
      <c r="B11" s="9">
        <v>427201051</v>
      </c>
      <c r="C11" s="9">
        <f>232978588</f>
        <v>232978588</v>
      </c>
      <c r="D11" s="9">
        <v>638036392.40000081</v>
      </c>
      <c r="E11" s="9">
        <v>208544682.63000003</v>
      </c>
      <c r="F11" s="9">
        <v>1037008065.39</v>
      </c>
      <c r="G11" s="9">
        <v>223432510.97000024</v>
      </c>
    </row>
    <row r="12" spans="1:8" s="6" customFormat="1" ht="18" customHeight="1" x14ac:dyDescent="0.2">
      <c r="A12" s="7" t="s">
        <v>11</v>
      </c>
      <c r="B12" s="9">
        <v>1241866924</v>
      </c>
      <c r="C12" s="9">
        <f>711986993</f>
        <v>711986993</v>
      </c>
      <c r="D12" s="9">
        <v>1462207044.9500003</v>
      </c>
      <c r="E12" s="9">
        <v>1824899517.2700005</v>
      </c>
      <c r="F12" s="9">
        <v>2097118825.0899994</v>
      </c>
      <c r="G12" s="9">
        <v>7713369295.7000017</v>
      </c>
    </row>
    <row r="13" spans="1:8" s="6" customFormat="1" ht="18" customHeight="1" x14ac:dyDescent="0.2">
      <c r="A13" s="7" t="s">
        <v>12</v>
      </c>
      <c r="B13" s="8">
        <v>0</v>
      </c>
      <c r="C13" s="8">
        <v>720647983</v>
      </c>
      <c r="D13" s="8">
        <v>0</v>
      </c>
      <c r="E13" s="9">
        <v>0</v>
      </c>
      <c r="F13" s="9">
        <v>0</v>
      </c>
      <c r="G13" s="9">
        <v>0</v>
      </c>
    </row>
    <row r="14" spans="1:8" s="6" customFormat="1" ht="18" customHeight="1" x14ac:dyDescent="0.2">
      <c r="A14" s="7" t="s">
        <v>13</v>
      </c>
      <c r="B14" s="9">
        <v>10848078356</v>
      </c>
      <c r="C14" s="9">
        <v>11736335368</v>
      </c>
      <c r="D14" s="9">
        <v>14636126725.390007</v>
      </c>
      <c r="E14" s="9">
        <v>15564881215.75</v>
      </c>
      <c r="F14" s="9">
        <v>17322107577.749985</v>
      </c>
      <c r="G14" s="9">
        <v>17337388276.60001</v>
      </c>
    </row>
    <row r="15" spans="1:8" s="6" customFormat="1" ht="18" customHeight="1" x14ac:dyDescent="0.2">
      <c r="A15" s="7" t="s">
        <v>14</v>
      </c>
      <c r="B15" s="9">
        <v>790936750</v>
      </c>
      <c r="C15" s="9">
        <v>1202580901</v>
      </c>
      <c r="D15" s="9">
        <v>1618654161.0199995</v>
      </c>
      <c r="E15" s="9">
        <v>1836715535.3599999</v>
      </c>
      <c r="F15" s="9">
        <v>2053851546.1999998</v>
      </c>
      <c r="G15" s="9">
        <v>2832141445.9200001</v>
      </c>
    </row>
    <row r="16" spans="1:8" s="6" customFormat="1" ht="12" x14ac:dyDescent="0.2">
      <c r="A16" s="10"/>
      <c r="B16" s="9"/>
      <c r="C16" s="9"/>
      <c r="D16" s="9"/>
      <c r="E16" s="9"/>
      <c r="F16" s="9"/>
      <c r="G16" s="9"/>
    </row>
    <row r="17" spans="1:8" s="6" customFormat="1" ht="30.75" customHeight="1" x14ac:dyDescent="0.2">
      <c r="A17" s="11" t="s">
        <v>4</v>
      </c>
      <c r="B17" s="12">
        <f t="shared" ref="B17:D17" si="3">+SUBTOTAL(9,B18:B26)</f>
        <v>47479125363</v>
      </c>
      <c r="C17" s="12">
        <f t="shared" si="3"/>
        <v>49468293046.600006</v>
      </c>
      <c r="D17" s="12">
        <f t="shared" si="3"/>
        <v>47870079689.040451</v>
      </c>
      <c r="E17" s="12">
        <f t="shared" ref="E17:F17" si="4">+SUBTOTAL(9,E18:E26)</f>
        <v>49364014552.969994</v>
      </c>
      <c r="F17" s="12">
        <f t="shared" si="4"/>
        <v>47676166969.91993</v>
      </c>
      <c r="G17" s="12">
        <f t="shared" ref="G17" si="5">+SUBTOTAL(9,G18:G26)</f>
        <v>48911748973.619957</v>
      </c>
    </row>
    <row r="18" spans="1:8" s="6" customFormat="1" ht="18" customHeight="1" x14ac:dyDescent="0.2">
      <c r="A18" s="7" t="s">
        <v>6</v>
      </c>
      <c r="B18" s="9">
        <v>18224369627.5</v>
      </c>
      <c r="C18" s="9">
        <f>18646300378.4+20912219</f>
        <v>18667212597.400002</v>
      </c>
      <c r="D18" s="9">
        <v>19214093457.30035</v>
      </c>
      <c r="E18" s="9">
        <v>19506000427.91</v>
      </c>
      <c r="F18" s="9">
        <v>18582996905.989902</v>
      </c>
      <c r="G18" s="9">
        <v>18669283274.31992</v>
      </c>
    </row>
    <row r="19" spans="1:8" s="6" customFormat="1" ht="18" customHeight="1" x14ac:dyDescent="0.2">
      <c r="A19" s="7" t="s">
        <v>7</v>
      </c>
      <c r="B19" s="8">
        <v>186150895.5</v>
      </c>
      <c r="C19" s="8">
        <v>225890092.40000001</v>
      </c>
      <c r="D19" s="8">
        <v>319621777.28999966</v>
      </c>
      <c r="E19" s="8">
        <v>168076183.16</v>
      </c>
      <c r="F19" s="8">
        <v>264349827.73999992</v>
      </c>
      <c r="G19" s="8">
        <v>289804888.04000026</v>
      </c>
    </row>
    <row r="20" spans="1:8" s="6" customFormat="1" ht="18" customHeight="1" x14ac:dyDescent="0.2">
      <c r="A20" s="7" t="s">
        <v>8</v>
      </c>
      <c r="B20" s="8">
        <v>551114029</v>
      </c>
      <c r="C20" s="8">
        <v>997927859.39999998</v>
      </c>
      <c r="D20" s="8">
        <v>1275264621.3399999</v>
      </c>
      <c r="E20" s="8">
        <v>976283684.4000001</v>
      </c>
      <c r="F20" s="8">
        <v>1676954550.0900004</v>
      </c>
      <c r="G20" s="8">
        <v>1259021808.180001</v>
      </c>
    </row>
    <row r="21" spans="1:8" s="6" customFormat="1" ht="18" customHeight="1" x14ac:dyDescent="0.2">
      <c r="A21" s="7" t="s">
        <v>9</v>
      </c>
      <c r="B21" s="8">
        <v>20466514446</v>
      </c>
      <c r="C21" s="8">
        <v>21752622931.400002</v>
      </c>
      <c r="D21" s="8">
        <f>19938772903.4001</f>
        <v>19938772903.400101</v>
      </c>
      <c r="E21" s="8">
        <f>18747675465.09+950467522</f>
        <v>19698142987.09</v>
      </c>
      <c r="F21" s="8">
        <v>18443172800.670025</v>
      </c>
      <c r="G21" s="8">
        <v>18078306605.750019</v>
      </c>
    </row>
    <row r="22" spans="1:8" s="6" customFormat="1" ht="18" customHeight="1" x14ac:dyDescent="0.2">
      <c r="A22" s="7" t="s">
        <v>10</v>
      </c>
      <c r="B22" s="8">
        <v>306552736</v>
      </c>
      <c r="C22" s="8">
        <v>321355343</v>
      </c>
      <c r="D22" s="8">
        <v>154450285.87</v>
      </c>
      <c r="E22" s="8">
        <v>139271581.08999997</v>
      </c>
      <c r="F22" s="8">
        <v>293892115.82000017</v>
      </c>
      <c r="G22" s="8">
        <v>344535265.87</v>
      </c>
    </row>
    <row r="23" spans="1:8" s="6" customFormat="1" ht="18" customHeight="1" x14ac:dyDescent="0.2">
      <c r="A23" s="7" t="s">
        <v>11</v>
      </c>
      <c r="B23" s="9">
        <v>1367055984</v>
      </c>
      <c r="C23" s="9">
        <v>1498435004</v>
      </c>
      <c r="D23" s="9">
        <v>635369439.03999996</v>
      </c>
      <c r="E23" s="9">
        <v>2026821282.8800004</v>
      </c>
      <c r="F23" s="9">
        <v>775722828.24999952</v>
      </c>
      <c r="G23" s="9">
        <v>2136072935.8400009</v>
      </c>
    </row>
    <row r="24" spans="1:8" s="6" customFormat="1" ht="18" customHeight="1" x14ac:dyDescent="0.2">
      <c r="A24" s="7" t="s">
        <v>12</v>
      </c>
      <c r="B24" s="8">
        <v>0</v>
      </c>
      <c r="C24" s="8">
        <v>0</v>
      </c>
      <c r="D24" s="8">
        <v>0</v>
      </c>
      <c r="E24" s="9">
        <v>0</v>
      </c>
      <c r="F24" s="9">
        <v>0</v>
      </c>
      <c r="G24" s="9">
        <v>0</v>
      </c>
    </row>
    <row r="25" spans="1:8" s="6" customFormat="1" ht="18" customHeight="1" x14ac:dyDescent="0.2">
      <c r="A25" s="7" t="s">
        <v>13</v>
      </c>
      <c r="B25" s="9">
        <v>5104030479</v>
      </c>
      <c r="C25" s="9">
        <v>5516615107</v>
      </c>
      <c r="D25" s="9">
        <v>5855363585.6299953</v>
      </c>
      <c r="E25" s="9">
        <v>6264482674.9399996</v>
      </c>
      <c r="F25" s="9">
        <v>7073652173.5099983</v>
      </c>
      <c r="G25" s="9">
        <v>7459610154.0400105</v>
      </c>
    </row>
    <row r="26" spans="1:8" s="6" customFormat="1" ht="18" customHeight="1" x14ac:dyDescent="0.2">
      <c r="A26" s="7" t="s">
        <v>14</v>
      </c>
      <c r="B26" s="9">
        <v>1273337166</v>
      </c>
      <c r="C26" s="9">
        <v>488234112</v>
      </c>
      <c r="D26" s="9">
        <v>477143619.17000014</v>
      </c>
      <c r="E26" s="9">
        <v>584935731.50000012</v>
      </c>
      <c r="F26" s="9">
        <v>565425767.8499999</v>
      </c>
      <c r="G26" s="9">
        <v>675114041.57999992</v>
      </c>
    </row>
    <row r="27" spans="1:8" s="6" customFormat="1" ht="12" x14ac:dyDescent="0.2">
      <c r="A27" s="10"/>
      <c r="B27" s="9"/>
      <c r="C27" s="9"/>
      <c r="D27" s="9"/>
      <c r="E27" s="9"/>
      <c r="F27" s="9"/>
      <c r="G27" s="9"/>
    </row>
    <row r="28" spans="1:8" s="24" customFormat="1" ht="30.75" customHeight="1" x14ac:dyDescent="0.2">
      <c r="A28" s="22" t="s">
        <v>5</v>
      </c>
      <c r="B28" s="23">
        <f t="shared" ref="B28:D28" si="6">+SUBTOTAL(9,B6:B26)</f>
        <v>96809252340</v>
      </c>
      <c r="C28" s="23">
        <f t="shared" si="6"/>
        <v>101192809491.59998</v>
      </c>
      <c r="D28" s="23">
        <f t="shared" si="6"/>
        <v>109103779037.62051</v>
      </c>
      <c r="E28" s="23">
        <f t="shared" ref="E28:F28" si="7">+SUBTOTAL(9,E6:E26)</f>
        <v>112403314165.82997</v>
      </c>
      <c r="F28" s="23">
        <f t="shared" si="7"/>
        <v>117619914838.61989</v>
      </c>
      <c r="G28" s="23">
        <f t="shared" ref="G28" si="8">+SUBTOTAL(9,G6:G26)</f>
        <v>128726808154.17979</v>
      </c>
    </row>
    <row r="29" spans="1:8" s="35" customFormat="1" x14ac:dyDescent="0.2">
      <c r="A29" s="16"/>
      <c r="B29" s="17"/>
      <c r="C29" s="17"/>
      <c r="D29" s="17"/>
      <c r="E29" s="17"/>
      <c r="F29" s="17"/>
      <c r="G29" s="17"/>
    </row>
    <row r="30" spans="1:8" s="35" customFormat="1" x14ac:dyDescent="0.2">
      <c r="A30" s="36"/>
      <c r="B30" s="20">
        <v>96809252340</v>
      </c>
      <c r="C30" s="20">
        <v>101192809491.59998</v>
      </c>
      <c r="D30" s="20">
        <v>109103779037.62051</v>
      </c>
      <c r="E30" s="21">
        <v>112403314165.82997</v>
      </c>
      <c r="F30" s="20">
        <v>117619914838.62122</v>
      </c>
      <c r="G30" s="20">
        <f>129507125846-780317692</f>
        <v>128726808154</v>
      </c>
      <c r="H30" s="18"/>
    </row>
    <row r="31" spans="1:8" s="35" customFormat="1" x14ac:dyDescent="0.2">
      <c r="B31" s="20">
        <f t="shared" ref="B31:G31" si="9">+B30-B28</f>
        <v>0</v>
      </c>
      <c r="C31" s="20">
        <f t="shared" si="9"/>
        <v>0</v>
      </c>
      <c r="D31" s="20">
        <f t="shared" si="9"/>
        <v>0</v>
      </c>
      <c r="E31" s="20">
        <f t="shared" si="9"/>
        <v>0</v>
      </c>
      <c r="F31" s="20">
        <f t="shared" ref="F31" si="10">+F30-F28</f>
        <v>1.3275146484375E-3</v>
      </c>
      <c r="G31" s="20">
        <f t="shared" si="9"/>
        <v>-0.1797943115234375</v>
      </c>
    </row>
    <row r="32" spans="1:8" s="35" customFormat="1" x14ac:dyDescent="0.2">
      <c r="B32" s="37"/>
      <c r="C32" s="18"/>
      <c r="D32" s="37"/>
      <c r="E32" s="37"/>
      <c r="F32" s="18"/>
    </row>
    <row r="33" spans="2:7" s="26" customFormat="1" ht="15" x14ac:dyDescent="0.25">
      <c r="B33" s="27"/>
      <c r="C33" s="27"/>
      <c r="D33" s="25"/>
      <c r="E33" s="25"/>
      <c r="F33" s="28"/>
      <c r="G33" s="25"/>
    </row>
    <row r="34" spans="2:7" x14ac:dyDescent="0.2">
      <c r="B34" s="3"/>
      <c r="C34" s="13"/>
      <c r="D34" s="3"/>
      <c r="E34" s="3"/>
      <c r="F34" s="3"/>
      <c r="G34" s="3"/>
    </row>
    <row r="35" spans="2:7" x14ac:dyDescent="0.2">
      <c r="G35" s="3"/>
    </row>
    <row r="37" spans="2:7" x14ac:dyDescent="0.2">
      <c r="G37" s="18"/>
    </row>
    <row r="38" spans="2:7" x14ac:dyDescent="0.2">
      <c r="G38" s="13"/>
    </row>
  </sheetData>
  <mergeCells count="3">
    <mergeCell ref="A2:G2"/>
    <mergeCell ref="A3:G3"/>
    <mergeCell ref="A4:G4"/>
  </mergeCells>
  <pageMargins left="0.51181102362204722" right="0.51181102362204722" top="0.74803149606299213" bottom="0.74803149606299213" header="0.31496062992125984" footer="0.31496062992125984"/>
  <pageSetup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d)</vt:lpstr>
    </vt:vector>
  </TitlesOfParts>
  <Company>Secretaría de Finanzas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Gonzalez Vidrio</dc:creator>
  <cp:lastModifiedBy>Cesar Castellanos Alvarez</cp:lastModifiedBy>
  <cp:lastPrinted>2019-11-01T20:11:04Z</cp:lastPrinted>
  <dcterms:created xsi:type="dcterms:W3CDTF">2016-10-27T14:52:13Z</dcterms:created>
  <dcterms:modified xsi:type="dcterms:W3CDTF">2020-12-17T22:41:13Z</dcterms:modified>
</cp:coreProperties>
</file>