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ises_Roldan\Downloads\"/>
    </mc:Choice>
  </mc:AlternateContent>
  <bookViews>
    <workbookView xWindow="0" yWindow="0" windowWidth="28800" windowHeight="11700" activeTab="1"/>
  </bookViews>
  <sheets>
    <sheet name="Hoja1" sheetId="1" r:id="rId1"/>
    <sheet name="MULTIANUAL 2019-2024" sheetId="3" r:id="rId2"/>
  </sheets>
  <definedNames>
    <definedName name="_xlnm.Print_Area" localSheetId="1">'MULTIANUAL 2019-2024'!$A$1:$M$16</definedName>
    <definedName name="_xlnm.Print_Titles" localSheetId="0">Hoja1!$1:$4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3" l="1"/>
  <c r="H15" i="3"/>
  <c r="G14" i="3"/>
  <c r="M13" i="3"/>
  <c r="L13" i="3"/>
  <c r="K13" i="3"/>
  <c r="J13" i="3"/>
  <c r="G13" i="3"/>
  <c r="M12" i="3"/>
  <c r="M15" i="3" s="1"/>
  <c r="L12" i="3"/>
  <c r="L15" i="3" s="1"/>
  <c r="K12" i="3"/>
  <c r="K15" i="3" s="1"/>
  <c r="J12" i="3"/>
  <c r="G12" i="3" s="1"/>
  <c r="I12" i="3"/>
  <c r="G11" i="3"/>
  <c r="G10" i="3"/>
  <c r="G9" i="3"/>
  <c r="G8" i="3"/>
  <c r="G7" i="3"/>
  <c r="H6" i="3"/>
  <c r="G6" i="3" s="1"/>
  <c r="I5" i="3"/>
  <c r="J5" i="3" s="1"/>
  <c r="K5" i="3" s="1"/>
  <c r="L5" i="3" s="1"/>
  <c r="M5" i="3" s="1"/>
  <c r="J15" i="3" l="1"/>
  <c r="G15" i="3" s="1"/>
  <c r="F68" i="1" l="1"/>
  <c r="F63" i="1"/>
  <c r="F62" i="1"/>
  <c r="F22" i="1"/>
  <c r="G83" i="1"/>
  <c r="G115" i="1"/>
  <c r="G123" i="1" l="1"/>
  <c r="G119" i="1"/>
  <c r="G111" i="1"/>
  <c r="G107" i="1"/>
  <c r="G103" i="1"/>
  <c r="G99" i="1"/>
  <c r="G93" i="1"/>
  <c r="G79" i="1"/>
  <c r="G125" i="1" l="1"/>
</calcChain>
</file>

<file path=xl/sharedStrings.xml><?xml version="1.0" encoding="utf-8"?>
<sst xmlns="http://schemas.openxmlformats.org/spreadsheetml/2006/main" count="266" uniqueCount="178">
  <si>
    <t>Gobierno del Estado de Jalisco</t>
  </si>
  <si>
    <t>UP</t>
  </si>
  <si>
    <t>UR</t>
  </si>
  <si>
    <t>PARTIDA</t>
  </si>
  <si>
    <t>CONCEPTO</t>
  </si>
  <si>
    <t xml:space="preserve">UBICACIÓN </t>
  </si>
  <si>
    <t>HABITANTES
BENEFICIADOS</t>
  </si>
  <si>
    <t>INVERSIÓN
ANUAL</t>
  </si>
  <si>
    <t>Transferencias internas otorgadas a entidades paraestatales no empresariales y no financieras para inversión pública</t>
  </si>
  <si>
    <t>Cobertura Estatal</t>
  </si>
  <si>
    <t>SECRETARÍA DE INFRAESTRUCTURA Y OBRA PÚBLICA</t>
  </si>
  <si>
    <t>Terrenos</t>
  </si>
  <si>
    <t>Total Secretaría de Infraestructura y Obra Pública</t>
  </si>
  <si>
    <t>SECRETARÍA DE DESARROLLO RURAL</t>
  </si>
  <si>
    <t>Apoyo a la agricultura (Aportación Federal para contratación de Seguros Catastróficos)</t>
  </si>
  <si>
    <t>Construcción de sistemas de riego agrícola</t>
  </si>
  <si>
    <t>Total Secretaría de Desarrollo Rural</t>
  </si>
  <si>
    <t>SECRETARÍA DE MEDIO AMBIENTE Y DESARROLLO TERRITORIAL</t>
  </si>
  <si>
    <t>Total Secretaría de Medio Ambiente  y Desarrollo Territorial</t>
  </si>
  <si>
    <t>SECRETARÍA DE DESARROLLO E INTEGRACIÓN SOCIAL</t>
  </si>
  <si>
    <t>Total Secretaría de Desarrollo e Integración Social</t>
  </si>
  <si>
    <t>Transferencias a fideicomisos del Poder Ejecutivo para transferencia, asignaciones, subsidios y otras ayudas</t>
  </si>
  <si>
    <t>SECRETARÍA DE CULTURA</t>
  </si>
  <si>
    <t>Subsidios a Municipios para Inversión Pública</t>
  </si>
  <si>
    <t>Total Secretaría de Cultura</t>
  </si>
  <si>
    <t>APORTACIONES, TRANSFERENCIAS Y SUBSIDIOS A MUNICIPIOS</t>
  </si>
  <si>
    <t>Fondo de infraestructura social municipal</t>
  </si>
  <si>
    <t>Total Aportaciones, Transferencias y Subsidios a Municipios</t>
  </si>
  <si>
    <t>SECRETARÍA DE GESTIÓN INTEGRAL DEL AGUA / COMISIÓN ESTATAL DEL AGUA (CEA)</t>
  </si>
  <si>
    <t>Total Secretaría de Gestión Integral del Agua / Comisión Estatal del Agua (CEA)</t>
  </si>
  <si>
    <t>Totales</t>
  </si>
  <si>
    <t>Construcción de carreteras, puentes y similares</t>
  </si>
  <si>
    <r>
      <t xml:space="preserve">PRESUPUESTO DE EGRESOS PARA EL EJERCICIO FISCAL </t>
    </r>
    <r>
      <rPr>
        <sz val="14"/>
        <rFont val="Calibri"/>
        <family val="2"/>
        <scheme val="minor"/>
      </rPr>
      <t>2</t>
    </r>
    <r>
      <rPr>
        <sz val="12"/>
        <rFont val="Calibri"/>
        <family val="2"/>
        <scheme val="minor"/>
      </rPr>
      <t>020</t>
    </r>
  </si>
  <si>
    <t>Programa Anual de Inversión Pública 2020</t>
  </si>
  <si>
    <t>Otros servicios relacionados con obras públicas (Estudios y proyectos de obra pública)</t>
  </si>
  <si>
    <t>Contingencias por fenómenos naturales</t>
  </si>
  <si>
    <t>Apoyo a proyectos productivos rurales</t>
  </si>
  <si>
    <t>Fomento de actividades productivas y agroindustriales</t>
  </si>
  <si>
    <t>Apoyo a la agricultura</t>
  </si>
  <si>
    <t>Otros servicios relacionados con obras públicas (Programa brigadas frestales)</t>
  </si>
  <si>
    <t>Ayuda para el desarrollo social del Estado (Jalisco Revive tu Hogar)</t>
  </si>
  <si>
    <t>CENTRO DE COORDINACIÓN, COMANDO, CONTROL, COMUNICACIONES Y COMPUTO DEL ESTADO DE JALISCO (C5)</t>
  </si>
  <si>
    <t>Total Centro de Coordinación, Comando, Control, Comunicaciones y Computo del Estado de Jalisco (C5)</t>
  </si>
  <si>
    <t>UNIVERSIDAD DE GUADALAJARA</t>
  </si>
  <si>
    <t>Transferencias internas otorgadas a entidades paraestatales no empresariales y no financieras para inversión pública (Centro Cultural Universitario)</t>
  </si>
  <si>
    <t>Total Universidad de Guadalajara</t>
  </si>
  <si>
    <t>SIOP/ INSTITUTO DE LA INFRAESTRUCTURA FÍSICA EDUCATIVA DEL ESTADO DE JALISCO (INFEJAL)</t>
  </si>
  <si>
    <t>Total SIOP / Instituto de la Infraestructura Física Educativa del Estado de Jalisco (INFEJAL)</t>
  </si>
  <si>
    <t>Zapopan</t>
  </si>
  <si>
    <t>Casimiro Castillo</t>
  </si>
  <si>
    <t>Cihuatlán</t>
  </si>
  <si>
    <t>La Huerta</t>
  </si>
  <si>
    <t>San Martín de Bolaños</t>
  </si>
  <si>
    <t>Tepatitlán de Morelos</t>
  </si>
  <si>
    <t>Área Metropolitana de Guadalajara</t>
  </si>
  <si>
    <t>Guadalajara</t>
  </si>
  <si>
    <t>Tapalpa</t>
  </si>
  <si>
    <t>Mazamitla</t>
  </si>
  <si>
    <t>Ojuelos de Jalisco</t>
  </si>
  <si>
    <t>Guadalajara y Tonalá</t>
  </si>
  <si>
    <t>Puerto Vallarta</t>
  </si>
  <si>
    <t>Tonalá</t>
  </si>
  <si>
    <t>Tlajomulco de Zúñiga</t>
  </si>
  <si>
    <t>El Salto</t>
  </si>
  <si>
    <t>San Juan de los Lagos</t>
  </si>
  <si>
    <t xml:space="preserve">Ameca </t>
  </si>
  <si>
    <t>Pihuamo</t>
  </si>
  <si>
    <t>Huejúcar</t>
  </si>
  <si>
    <t>Mezquitic</t>
  </si>
  <si>
    <t>Tala</t>
  </si>
  <si>
    <t>Tecolotlán</t>
  </si>
  <si>
    <t>San Sebastián del Oeste</t>
  </si>
  <si>
    <t>Ocotlán</t>
  </si>
  <si>
    <t>Zapotlán El Grande</t>
  </si>
  <si>
    <t>Jamay</t>
  </si>
  <si>
    <t>El Limón, Tonaya, Tuxcacuesco, San Gabriel y Zapotlán El Grande</t>
  </si>
  <si>
    <t>Totatiche, Villa Guerrero, Bolaños, Chimaltitán y San Martín de Bolaños</t>
  </si>
  <si>
    <t>Lagos de Moreno</t>
  </si>
  <si>
    <t>Guadalajara, Tlaquepaque y Tlajomulco de Zúñiga.</t>
  </si>
  <si>
    <t xml:space="preserve"> Tomatlán</t>
  </si>
  <si>
    <t>Edificación de inmuebles comerciales, institucionales y de servicios (Construcción del almacen general de la SeretarÍa de Educación, en Av. Inglaterra S/N y Av. del Tule en el Fraccionamiento Puertas del Tule, en el municipio de Zapopan, Jalisco (continuación)).</t>
  </si>
  <si>
    <t>Edificación de inmuebles comerciales, institucionales y de servicios (Rehabilitación del Mercado Municipal de Casimiro Castillo, Jalisco (continuación)).</t>
  </si>
  <si>
    <t>Edificación de inmuebles comerciales, institucionales y de servicios (Rehabilitación del mercado municipal en Cihuatlán, Jalisco).</t>
  </si>
  <si>
    <t>Edificación de inmuebles comerciales, institucionales y de servicios (Rehabilitación del mercado municipal en La Huerta, Jalisco).</t>
  </si>
  <si>
    <t>Edificaciones educativas y culturales (Construcción del Auditorio Municipal en la cabecera municipal de San Martín de Bolaños, Jalisco (continuación)).</t>
  </si>
  <si>
    <t>Edificaciones educativas y culturales (Construcción del Auditorio Municipal, en la localidad de San José de Gracia, municipio de Tepatitlán de Morelos, Jalisco (contunuación)).</t>
  </si>
  <si>
    <t>Edificaciones educativas y culturales (Construcción de Auditorio en el municipio de Casimiro Castillo, Jalisco).</t>
  </si>
  <si>
    <t>Edificaciones educativas y culturales (RECREA Programa Escuela para la vida 
(Renovación de infraestructura educativa en el Estado)).</t>
  </si>
  <si>
    <t>Edificación de recreación y esparcimiento (Rehabilitación y/o construcción de unidades deportivas en los municipios Guadalajara, Zapopan, Tonalá, El Salto, Tlajomulco de Zúñiga, Ixtlahuacán de los Membrillos, Juanacatlán y  Tala, en el estado de Jalisco).</t>
  </si>
  <si>
    <t>Edificación de recreación y esparcimiento (Construcción del Museo de Arte Moderno y Contemporáneo Barranca, en el municipio de Guadalajara, Jalisco (continuación)).</t>
  </si>
  <si>
    <t>Edificación de recreación y esparcimiento (Programa Red de Bosques Urbanos).</t>
  </si>
  <si>
    <t>Edificación de recreación y esparcimiento (Construcción de Unidad Deportiva en la localidad de Juanacatlán, municipio de Tapalpa, Jalisco (continuación)).</t>
  </si>
  <si>
    <t>Edificación de recreación y esparcimiento (Rehabilitación de Unidad Deportiva en la colonia Lomas Verdes, en la cabecera municipal de Mazamitla, Jalisco (continuación)).</t>
  </si>
  <si>
    <t>Edificación de recreación y esparcimiento (Rehabilitación de la Unidad Deportiva en el municipio de  Ojuelos, Jalisco).</t>
  </si>
  <si>
    <t>Edificación de recreación y esparcimiento (Rehabilitación del Parque Solidaridad (continuación)).</t>
  </si>
  <si>
    <t>Edificaciones de seguridad pública (Construcción de obra complementaria para la conclusión de la Comisaría (C3), en el municipio de Puerto Vallarta, Jalisco).</t>
  </si>
  <si>
    <t>Edificaciones para servicio médico y asistencial (Rehabilitación de la Unidad Asistencial para Indigentes (UAPI), municipio Guadalajara, Jalisco (continuación)).</t>
  </si>
  <si>
    <t>Edificaciones para servicio médico y asistencial (Construcción del Hospital Civil de Oriente, en el municipio de Tonalá, Jalisco (continuación)).</t>
  </si>
  <si>
    <t>Edificaciones para servicio médico y asistencial (Centro de Atención Integral en Salud Mental Estancia Prolongada (CAISAME) El Zapote, Municipio Tlajomulco de Zúñiga, Jalisco (continuación)).</t>
  </si>
  <si>
    <t>Edificaciones para servicio médico y asistencial (Construcción de gavetas en el panteón municipal de municipio de El Salto,  Jalisco (continuación)).</t>
  </si>
  <si>
    <t>Edificaciones para servicio médico y asistencial (Rehabilitación del Hospital Regional, ubicado en el municipio de Puerto Vallarta, Jalisco (continuación)).</t>
  </si>
  <si>
    <t>Edificaciones para servicio médico y asistencial (Ampliación y rehabilitación del Hospital Comunitario, en el municipio de San Juan de los Lagos, Jalisco, CLUES JCSSA013045 (continuación)).</t>
  </si>
  <si>
    <t>Edificaciones para servicio médico y asistencial (Rehabilitación del Hospital Regional de Ameca, CLUES JCSSA000165 en el municipio de Ameca, Jalisco (continuación)).</t>
  </si>
  <si>
    <t>Edificaciones para servicio médico y asistencial (Construcción de obra complementaria del Hospital Comunitario, ubicado en la cabecera municipal de Cihuatlán, Jalisco (continuación)).</t>
  </si>
  <si>
    <t>Edificaciones para servicio médico y asistencial (Construcción del Hospital Regional en el municipio de La Huerta, Jalisco (continuación)).</t>
  </si>
  <si>
    <t>Edificaciones para servicio médico y asistencial (Construcción del Hospital Comunitario en el municipio de Ojuelos de Jalisco (continuación)).</t>
  </si>
  <si>
    <t>Edificaciones para servicio médico y asistencial (Terminación del Centro de Salud, ubicado en el municipio de Pihuamo, Jalisco (continuación)).</t>
  </si>
  <si>
    <t xml:space="preserve">Edificaciones para servicio médico y asistencial (Construcción  del Centro de Salud, ubicado en la cabecera municipal de Huejúcar, Jalisco). </t>
  </si>
  <si>
    <t>Edificaciones para servicio médico y asistencial (Rehabilitación del Centro de Salud Mezquitic, CLUES JCSSA013791, en el municipio de Mezquitic, Jalisco (continuación)).</t>
  </si>
  <si>
    <t>Edificaciones para servicio médico y asistencial (Construcción del Centro de Salud Tala, CLUES JCSSA004995, en el municipio de Tala, Jalisco (continuación)).</t>
  </si>
  <si>
    <t>Edificaciones para servicio médico y asistencial (Rehabilitación de Centro de Salud en Tecolotlán, Jalisco  (continuación)).</t>
  </si>
  <si>
    <t>Edificaciones uso turístico (Construcción de Camino Ecoturística de Huejúcar a Achimec,  en el municipio de Huejúcar, Jalisco (continuación)).</t>
  </si>
  <si>
    <t>Edificaciones uso turístico (Rehabilitación de Puente de las Damas, en el municipio de Guadalajara, Jalisco)</t>
  </si>
  <si>
    <t>Edificaciones uso turístico (Rehabilitación de templos con valor patrimonial  en el estado de Jalisco).</t>
  </si>
  <si>
    <t>Construcción de carreteras, puentes y similares (Conservación Periódica de Carreteras en el Interior del estado de Jalisco).</t>
  </si>
  <si>
    <t>Construcción de carreteras, puentes y similares (Construcción de camino jardín, tramos 0+000 al 1+380 y del 7+780 al 19+500 (Tenzompa - Amoles) localidad de Santa Catarina, en el municipio de Mezquitic, Jalisco (2da. Etapa)).</t>
  </si>
  <si>
    <t>Construcción de carreteras, puentes y similares (Conservación rutinaria de la red carretera estatal del Estado de Jalisco).</t>
  </si>
  <si>
    <t>Construcción de carreteras, puentes y similares (Conservación de Obras Metropolitanas de Guadalajara, Jalisco).</t>
  </si>
  <si>
    <t>Construcción de carreteras, puentes y similares (Rehabilitación de imagen urbana de los nodos viales, limpieza de periférico, sus laterales y vialidades a cargo del Estado, señalética y alumbrado complementario; mantenimiento de señalética horizontal, vertical, alumbrado existente, rehabilitación de bocas de tormenta e iluminación arquitectónica del Puente Atirantado Matute Remus).</t>
  </si>
  <si>
    <t>Construcción de carreteras, puentes y similares (Conservación periódica caminos tipo C (7m), carretera estatal 213, 302, 310, 323, 339 y 348, tramo Arandas – San Diego de Alejandría – Lagos de Moreno – E.C. FED 70, carretera estatal 201, 205, 229, 230 y 233, tramo Ixtlahuacán del Río – Cuquío – Yahualica – Teocaltiche – E.C. FED 45, camino tipo A2 (12m) y tipo C (7m) carreteras estatales 214, 218, 219, 221, 231, 232, 307 y 327, tramo Atotonilco El Alto – E.C. Arandas - E.C. San Miguel El Alto – Encarnación de Díaz – El Desperdicio – E.C. FED. 70, libramiento norte Atotonilco El Alto 356 y reconstrucción de camino tipo A2 (12m) y de camino tipo C (7m) de la carretera estatal 344, Libramiento Sur Lagos de Moreno, Jalisco).</t>
  </si>
  <si>
    <t>Construcción de carreteras, puentes y similares (Conservación periódica camino tipo A4 (30m) carretera estatal 601 y 622, tramo Santa Cruz de las Flores-San Isidro Mazatepec-Tala-E.C. Fed. 70 carretera estatal 107, tramo carretera a Chapala al ingreso a El Salto - Juanacatlán, reconstrucción de camino tipo C (7 m) carretera estatal 701  y 702, tramo E.C. FED 23 (crucero Botijilla) - San Martín de Bolaños y camino tipo C (7m), A2 (12m) y A4 (30m), carretera estatal 119, 112 y 155, tramo E.C. FED 15 – Jocotepec - Chapala y Libramiento de Chapala - E.C. EST 148, Jalisco).</t>
  </si>
  <si>
    <t>Construcción de carreteras, puentes y similares (Conservación Periódica camino tipo C (7m), carretera estatal 544, tramo Mascota – Las Palmas – Puerto Vallarta, carretera estatal 510, tramo E.C. FED 80 – Villa Purificación, reconstrucción camino tipo C (7m), carretera estatal 513 y 428, tramo San Juan de Amula - Ciudad Guzmán y conservación del tramo El Grullo - San Juan de Amula).</t>
  </si>
  <si>
    <t>Construcción de carreteras, puentes y similares (Pavimentación de vialidades en los municipios de Guadalajara, Zapopan, San Pedro Tlaquepaque, Tonalá, El Salto, Tlajomulco de Zúñiga, Ixtlahuacán de los Membrillos, Juanacatlán y  Acatlán de Juárez, en el estado de Jalisco).</t>
  </si>
  <si>
    <t>Construcción de carreteras, puentes y similares (Rehabilitación del Periférico Nuevo, del Área Metropolitana de Guadalajara, Jalisco)</t>
  </si>
  <si>
    <t>Construcción de carreteras, puentes y similares (Construcción de puente vehicular en el municipio de San Martín de Bolaños, Jalisco).</t>
  </si>
  <si>
    <t>Construcción de carreteras, puentes y similares (Construcción de puente en la localidad de La Cofradía, en el municipio de San Sebastián del Oeste, Jalisco).</t>
  </si>
  <si>
    <t>Instalación de señalamientos y protecciones de obras viales (Instalación de señalamientos y protecciones de obras viales9</t>
  </si>
  <si>
    <t>Instalación de señalamientos y protecciones de obras viales (Infraestructura y equipamiento en los proyectos estratégicos regionales).</t>
  </si>
  <si>
    <t>Obras de terminación y acabado de edificios (Construcción de la segunda etapa del Malecón, en la cabecera municipal de Ocotlán, Jalisco).</t>
  </si>
  <si>
    <t>Obras de terminación y acabado de edificios (Construcción del malecón en Ciudad Guzmán, en el Municipio de Zapotlán El Grande, Jalisco).</t>
  </si>
  <si>
    <t>Obras de terminación y acabado de edificios (Construcción del malecón en el municipio de Jamay, Jalisco).</t>
  </si>
  <si>
    <t>Otros servicios relacionados con obras públicas (Elaboración de estudios y proyectos para la modernización de camino Tipo C (7m)  a Tipo A2 (12m)  de la carretera Estatal 513, El Limón, Tonaya, Tuxcacuesco, San Gabriel y Zapotlán El Grande, tramo San Juan de Amula a Cd. Guzmán, Jalisco).</t>
  </si>
  <si>
    <t>Otros servicios relacionados con obras públicas (Elaboración de estudios y proyectos para la modernización de camino Tipo C (7m)  a Tipo A2 (12m), de la carretera Estatal 701  y 702,  tramo Entronque carretera Federal 23 (crucero Botijilla) - San Martín de Bolaños, Jalisco).</t>
  </si>
  <si>
    <t>Otros servicios relacionados con obras públicas (Elaboración de estudios y proyectos para la modernización de camino Tipo C (7m)  a Tipo A2 (12m) de la carretera Estatal 344, Libramiento Sur Lagos de Moreno, Jalisco).</t>
  </si>
  <si>
    <t>Provisiones para erogaciones complementarias para programas federales (Obras y Acciones para población con Rezago Social y Pobreza Extrema (FISE)).</t>
  </si>
  <si>
    <t>Provisiones para erogaciones complementarias para programas federales (Provisiones para erogaciones especiales  por convenios federales)</t>
  </si>
  <si>
    <t xml:space="preserve">Otros servicios relacionados con obras públicas (Verificación de obra para recepción de obra de la Línea 3 del Tren Eléctrico del Área Metropolitana de Guadalajara, Jalisco (continuación)). </t>
  </si>
  <si>
    <t>Otros servicios relacionados con obras públicas (Supervisión, Control y Seguimiento de la Obra Pública)</t>
  </si>
  <si>
    <t>Provisiones para erogaciones especiales (Línea 4 del tren ligero de Guadalajara, Tlaquepaque y Tlajomulco de Zúñiga).</t>
  </si>
  <si>
    <t>Provisiones para erogaciones especiales (Infraestructura en las localidades que colindan con los ríos Santiago y Zula).</t>
  </si>
  <si>
    <t>Provisiones para erogaciones especiales (Construcción de la Planta de Transferencia, ubicada en el municipio de Guadalajara, Jalisco (continuación)).</t>
  </si>
  <si>
    <t>Provisiones para erogaciones especiales (Pavimentación de vialidades laterales y entorno urbano del Boulevard Francisco Medina Ascencio, en la cabecera municipal de Puerto Vallarta, Jalisco (continuación)).</t>
  </si>
  <si>
    <t>Provisiones para erogaciones especiales (Batería de unidades de bombeo para el aprovechamiento de la Cuenca Baja del Rio San Nicolás (Zona de Riego), Municipio de Tomatlán, Jalisco (continuación)).</t>
  </si>
  <si>
    <t>Provisiones para erogaciones especiales (Trabajos de mitigación ambiental en la ejecución de obra pública, Jalisco).</t>
  </si>
  <si>
    <t>Provisiones para erogaciones especiales (Infraestructura Indígena)</t>
  </si>
  <si>
    <t>Provisiones para erogaciones especiales (Fondo Complementario para el Desarrollo Regional (FONDEREG))</t>
  </si>
  <si>
    <t>Provisiones para erogaciones especiales (Fondo Común Concursable para la Infraestructura (FOCOCI))</t>
  </si>
  <si>
    <r>
      <t xml:space="preserve">PRESUPUESTO DE EGRESOS PARA EL EJERCICIO FISCAL </t>
    </r>
    <r>
      <rPr>
        <sz val="14"/>
        <rFont val="Calibri"/>
        <family val="2"/>
        <scheme val="minor"/>
      </rPr>
      <t>2020</t>
    </r>
  </si>
  <si>
    <t>Programa de Inversión Pública Multianual 2019 - 2024</t>
  </si>
  <si>
    <t>MUNICIPIO</t>
  </si>
  <si>
    <t>NÚMERO DE CONTRATO</t>
  </si>
  <si>
    <t>MONTO DE INVERSIÓN</t>
  </si>
  <si>
    <t>06</t>
  </si>
  <si>
    <t>000</t>
  </si>
  <si>
    <t>Rehabilitación y/o construcción de unidades deportivas en los municipios Guadalajara, Zapopan, Tonalá, El Salto, Tlajomulco de Zúñiga, Ixtlahuacán de los Membrillos, Juanacatlán y  Tala, en el estado de Jalisco.</t>
  </si>
  <si>
    <t>Guadalajara, Zapopan, Tonalá, El Salto, Tlajomulco de Zúñiga, Ixtlahuacán de los Membrillos, Juanacatlán y  Tala</t>
  </si>
  <si>
    <t>N/D*</t>
  </si>
  <si>
    <t>Conservación periódica caminos tipo C (7m), carretera estatal 213, 302, 310, 323, 339 y 348, tramo Arandas – San Diego de Alejandría – Lagos de Moreno – E.C. FED 70, carretera estatal 201, 205, 229, 230 y 233, tramo Ixtlahuacán del Río – Cuquío – Yahualica – Teocaltiche – E.C. FED 45, camino tipo A2 (12m) y tipo C (7m) carreteras estatales 214, 218, 219, 221, 231, 232, 307 y 327, tramo Atotonilco El Alto – E.C. Arandas - E.C. San Miguel El Alto – Encarnación de Díaz – El Desperdicio – E.C. FED. 70, libramiento norte Atotonilco El Alto 356 y reconstrucción de camino tipo A2 (12m) y de camino tipo C (7m) de la carretera estatal 344, Libramiento Sur Lagos de Moreno, Jalisco.</t>
  </si>
  <si>
    <t>Arandas, San Diego de Alejandría, Unión de San Antonio, Lagos de Moreno, Ixtlahucacán del Río, Cuquío, Yahualica de González Gallo, Mexticacán, Teocaltiche, Atotonilco El Alto, San Ignacio Cerro Gordo, San Miguel El Alto, San Juan de los Lagos y Encarnación de Díaz</t>
  </si>
  <si>
    <t>SIOP-E-ICAR-OB-LP-043-2019</t>
  </si>
  <si>
    <t>Conservación periódica camino tipo A4 (30m) carretera estatal 601 y 622, tramo Santa Cruz de las Flores-San Isidro Mazatepec-Tala-E.C. Fed. 70 carretera estatal 107, tramo carretera a Chapala al ingreso a El Salto - Juanacatlán, reconstrucción de camino tipo C (7 m) carretera estatal 701  y 702, tramo E.C. FED 23 (crucero Botijilla) - San Martín de Bolaños y camino tipo C (7m), A2 (12m) y A4 (30m), carretera estatal 119, 112 y 155, tramo E.C. FED 15 – Jocotepec - Chapala y Libramiento de Chapala - E.C. EST 148, Jalisco.</t>
  </si>
  <si>
    <t>Tlajomulco de Zúñiga,Tala, El Salto, Totatiche, Villa Guerrero, Bolaños, Chimaltitán, San Martín de Bolaños, Jocotepec y Chapala</t>
  </si>
  <si>
    <t>SIOP-E-ICAR-OB-LP-044-2019</t>
  </si>
  <si>
    <t>Conservación Periódica camino tipo C (7m), carretera estatal 544, tramo Mascota – Las Palmas – Puerto Vallarta, carretera estatal 510, tramo E.C. FED 80 – Villa Purificación, reconstrucción camino tipo C (7m), carretera estatal 513 y 428, tramo San Juan de Amula - Ciudad Guzmán y conservación del tramo El Grullo - San Juan de Amula.</t>
  </si>
  <si>
    <t>Mascota, San Sebastián del Oeste,  Puerto Vallarta, Casimiro Castillo, Villa Purificación, El Grullo, El Limón, Tonaya, San Gabriel y Zapotlán el Grande</t>
  </si>
  <si>
    <t>SIOP-E-ICAR-OB-LP-045-2019</t>
  </si>
  <si>
    <t>Pavimentación de vialidades en los municipios de Guadalajara, Zapopan, San Pedro Tlaquepaque, Tonalá, El Salto, Tlajomulco de Zúñiga, Ixtlahuacán de los Membrillos, Juanacatlán y  Acatlán de Juárez, en el estado de Jalisco.</t>
  </si>
  <si>
    <t>Guadalajara, Zapopan, San Pedro Tlaquepaque, Tonalá, El Salto, Tlajomulco de Zúñiga, Ixtlahuacán de los Membrillos, Juanacatlán, Zapotlanejo y  Acatlán de Juárez</t>
  </si>
  <si>
    <t>SIOP-E-IV-OB-LP-191-2019</t>
  </si>
  <si>
    <t>Rehabilitación de imagen urbana de los nodos viales, limpieza de periférico, sus laterales y vialidades a cargo del Estado, señalética y alumbrado complementario; mantenimiento de señalética horizontal, vertical, alumbrado existente, rehabilitación de bocas de tormenta e iluminación arquitectónica del Puente Atirantado Matute Remus.</t>
  </si>
  <si>
    <t>Guadalajara, Zapopan, Tonalá, Tlaquepaque, Tlajomulco de Zúñiga y El Salto.</t>
  </si>
  <si>
    <t xml:space="preserve">SIOP-E-UMON-OB-LP-230-2019 </t>
  </si>
  <si>
    <t>Infraestructura en telecomunicaciones para los municipios del Estado (Red Jalisco). Diseño, estudios básicos, proyecto ejecutivo, construcción, equipamiento, puesta en marcha y mantenimiento.</t>
  </si>
  <si>
    <t>Estado de Jalisco</t>
  </si>
  <si>
    <t>Corredores de movilidad inteligente en el Área Metropolitana de Guadalajara (intersecciones semaforizadas).</t>
  </si>
  <si>
    <t>Programa de conservación periódica y reconstrucción de carreteras en el estado de Jalisco.</t>
  </si>
  <si>
    <t>TOTAL OBRA PÚBLICA MULTIANUAL</t>
  </si>
  <si>
    <t>* Los importes expresados en las acciones del Programa de Inversión Pública Multianual 2019-2024 se ajustarán de acuerdo a los términos y montos del contrato adjudicado al licitante ganador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</si>
</sst>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00"/>
    <numFmt numFmtId="165" formatCode="000"/>
    <numFmt numFmtId="166" formatCode="_-&quot;$&quot;* #,##0_-;\-&quot;$&quot;* #,##0_-;_-&quot;$&quot;* &quot;-&quot;??_-;_-@_-"/>
    <numFmt numFmtId="167" formatCode="_-&quot;$&quot;* #,##0.0000_-;\-&quot;$&quot;* #,##0.0000_-;_-&quot;$&quot;* &quot;-&quot;??_-;_-@_-"/>
  </numFmts>
  <fonts count="20" x14ac:knownFonts="1">
    <font>
      <sz val="11"/>
      <color theme="1"/>
      <name val="Calibri"/>
      <family val="2"/>
      <scheme val="minor"/>
    </font>
    <font>
      <b/>
      <sz val="11"/>
      <color theme="0"/>
      <name val="Calibri"/>
      <family val="2"/>
      <scheme val="minor"/>
    </font>
    <font>
      <sz val="10"/>
      <name val="Garamond"/>
      <family val="1"/>
    </font>
    <font>
      <b/>
      <sz val="14"/>
      <name val="Arial"/>
      <family val="2"/>
    </font>
    <font>
      <sz val="12"/>
      <name val="Calibri"/>
      <family val="2"/>
      <scheme val="minor"/>
    </font>
    <font>
      <sz val="14"/>
      <name val="Calibri"/>
      <family val="2"/>
      <scheme val="minor"/>
    </font>
    <font>
      <sz val="10"/>
      <name val="Arial"/>
      <family val="2"/>
    </font>
    <font>
      <b/>
      <sz val="16"/>
      <color theme="1"/>
      <name val="Calibri"/>
      <family val="2"/>
      <scheme val="minor"/>
    </font>
    <font>
      <b/>
      <sz val="12"/>
      <color theme="1"/>
      <name val="Arial"/>
      <family val="2"/>
    </font>
    <font>
      <b/>
      <sz val="11"/>
      <color theme="1"/>
      <name val="Arial"/>
      <family val="2"/>
    </font>
    <font>
      <sz val="12"/>
      <name val="Arial"/>
      <family val="2"/>
    </font>
    <font>
      <b/>
      <sz val="11"/>
      <color theme="0"/>
      <name val="Arial"/>
      <family val="2"/>
    </font>
    <font>
      <sz val="1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b/>
      <sz val="12"/>
      <name val="Calibri"/>
      <family val="2"/>
      <scheme val="minor"/>
    </font>
    <font>
      <b/>
      <sz val="12"/>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s>
  <borders count="17">
    <border>
      <left/>
      <right/>
      <top/>
      <bottom/>
      <diagonal/>
    </border>
    <border>
      <left style="thin">
        <color theme="0"/>
      </left>
      <right style="thin">
        <color theme="0"/>
      </right>
      <top style="thin">
        <color indexed="64"/>
      </top>
      <bottom style="thin">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thin">
        <color theme="0"/>
      </right>
      <top/>
      <bottom/>
      <diagonal/>
    </border>
    <border>
      <left style="thin">
        <color theme="0"/>
      </left>
      <right style="thin">
        <color theme="0"/>
      </right>
      <top/>
      <bottom/>
      <diagonal/>
    </border>
    <border>
      <left style="thin">
        <color theme="0"/>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6" fillId="0" borderId="0"/>
    <xf numFmtId="0" fontId="13" fillId="0" borderId="0"/>
    <xf numFmtId="44" fontId="13" fillId="0" borderId="0" applyFont="0" applyFill="0" applyBorder="0" applyAlignment="0" applyProtection="0"/>
  </cellStyleXfs>
  <cellXfs count="82">
    <xf numFmtId="0" fontId="0" fillId="0" borderId="0" xfId="0"/>
    <xf numFmtId="3" fontId="1" fillId="2" borderId="1" xfId="2" applyNumberFormat="1" applyFont="1" applyFill="1" applyBorder="1" applyAlignment="1">
      <alignment horizontal="center" vertical="center" wrapText="1"/>
    </xf>
    <xf numFmtId="164" fontId="6" fillId="0" borderId="3" xfId="2" applyNumberFormat="1" applyFont="1" applyFill="1" applyBorder="1" applyAlignment="1">
      <alignment horizontal="center" vertical="center"/>
    </xf>
    <xf numFmtId="165" fontId="6" fillId="0" borderId="3" xfId="2" quotePrefix="1" applyNumberFormat="1" applyFont="1" applyFill="1" applyBorder="1" applyAlignment="1">
      <alignment horizontal="center" vertical="center"/>
    </xf>
    <xf numFmtId="0" fontId="6" fillId="0" borderId="3" xfId="2" applyFont="1" applyFill="1" applyBorder="1" applyAlignment="1">
      <alignment horizontal="center" vertical="center"/>
    </xf>
    <xf numFmtId="0" fontId="6" fillId="0" borderId="3" xfId="2" applyFont="1" applyFill="1" applyBorder="1" applyAlignment="1">
      <alignment horizontal="justify" vertical="center" wrapText="1"/>
    </xf>
    <xf numFmtId="3" fontId="6" fillId="0" borderId="3" xfId="2" applyNumberFormat="1" applyFont="1" applyFill="1" applyBorder="1" applyAlignment="1">
      <alignment horizontal="center" vertical="center" wrapText="1"/>
    </xf>
    <xf numFmtId="3" fontId="6" fillId="0" borderId="3" xfId="2" applyNumberFormat="1" applyFont="1" applyFill="1" applyBorder="1" applyAlignment="1">
      <alignment vertical="center" wrapText="1"/>
    </xf>
    <xf numFmtId="164" fontId="8" fillId="0" borderId="7" xfId="2" applyNumberFormat="1" applyFont="1" applyFill="1" applyBorder="1" applyAlignment="1">
      <alignment vertical="center"/>
    </xf>
    <xf numFmtId="165" fontId="8" fillId="0" borderId="7" xfId="2" applyNumberFormat="1" applyFont="1" applyFill="1" applyBorder="1" applyAlignment="1">
      <alignment vertical="center"/>
    </xf>
    <xf numFmtId="164" fontId="8" fillId="0" borderId="2" xfId="2" applyNumberFormat="1" applyFont="1" applyFill="1" applyBorder="1" applyAlignment="1">
      <alignment vertical="center"/>
    </xf>
    <xf numFmtId="165" fontId="8" fillId="0" borderId="2" xfId="2" applyNumberFormat="1" applyFont="1" applyFill="1" applyBorder="1" applyAlignment="1">
      <alignment vertical="center"/>
    </xf>
    <xf numFmtId="164" fontId="6" fillId="0" borderId="8"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165" fontId="6" fillId="0" borderId="0" xfId="2" quotePrefix="1" applyNumberFormat="1"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wrapText="1"/>
    </xf>
    <xf numFmtId="3" fontId="6" fillId="0" borderId="0" xfId="2" applyNumberFormat="1" applyFont="1" applyFill="1" applyBorder="1" applyAlignment="1">
      <alignment vertical="center" wrapText="1"/>
    </xf>
    <xf numFmtId="164" fontId="6" fillId="0" borderId="7" xfId="2" applyNumberFormat="1" applyFont="1" applyFill="1" applyBorder="1" applyAlignment="1">
      <alignment horizontal="center" vertical="center"/>
    </xf>
    <xf numFmtId="165" fontId="6" fillId="0" borderId="7" xfId="2" quotePrefix="1" applyNumberFormat="1" applyFont="1" applyFill="1" applyBorder="1" applyAlignment="1">
      <alignment horizontal="center" vertical="center"/>
    </xf>
    <xf numFmtId="0" fontId="6" fillId="0" borderId="7" xfId="2" applyFont="1" applyFill="1" applyBorder="1" applyAlignment="1">
      <alignment horizontal="center" vertical="center"/>
    </xf>
    <xf numFmtId="0" fontId="6" fillId="0" borderId="7" xfId="2" applyFont="1" applyFill="1" applyBorder="1" applyAlignment="1">
      <alignment horizontal="left" vertical="center" wrapText="1"/>
    </xf>
    <xf numFmtId="3" fontId="6" fillId="0" borderId="7" xfId="2" applyNumberFormat="1" applyFont="1" applyFill="1" applyBorder="1" applyAlignment="1">
      <alignment vertical="center" wrapText="1"/>
    </xf>
    <xf numFmtId="3" fontId="8" fillId="0" borderId="2" xfId="2" applyNumberFormat="1" applyFont="1" applyFill="1" applyBorder="1" applyAlignment="1">
      <alignment vertical="center"/>
    </xf>
    <xf numFmtId="3" fontId="11" fillId="3" borderId="10" xfId="2" applyNumberFormat="1" applyFont="1" applyFill="1" applyBorder="1" applyAlignment="1">
      <alignment vertical="center"/>
    </xf>
    <xf numFmtId="0" fontId="0" fillId="0" borderId="0" xfId="0" applyFill="1"/>
    <xf numFmtId="4" fontId="10" fillId="0" borderId="0" xfId="2" applyNumberFormat="1" applyFont="1" applyFill="1" applyAlignment="1">
      <alignment vertical="center"/>
    </xf>
    <xf numFmtId="0" fontId="6" fillId="0" borderId="0" xfId="2" applyFont="1" applyFill="1" applyAlignment="1">
      <alignment vertical="center"/>
    </xf>
    <xf numFmtId="165" fontId="6" fillId="0" borderId="0" xfId="2" applyNumberFormat="1" applyFont="1" applyFill="1" applyAlignment="1">
      <alignment vertical="center"/>
    </xf>
    <xf numFmtId="164" fontId="8" fillId="0" borderId="0" xfId="2" applyNumberFormat="1" applyFont="1" applyFill="1" applyBorder="1" applyAlignment="1">
      <alignment vertical="center"/>
    </xf>
    <xf numFmtId="165" fontId="8" fillId="0" borderId="0" xfId="2" applyNumberFormat="1" applyFont="1" applyFill="1" applyBorder="1" applyAlignment="1">
      <alignment vertical="center"/>
    </xf>
    <xf numFmtId="0" fontId="0" fillId="0" borderId="0" xfId="0" applyFill="1" applyBorder="1"/>
    <xf numFmtId="3" fontId="1" fillId="2" borderId="11" xfId="2" applyNumberFormat="1" applyFont="1" applyFill="1" applyBorder="1" applyAlignment="1">
      <alignment horizontal="center" vertical="center" wrapText="1"/>
    </xf>
    <xf numFmtId="164" fontId="9" fillId="4" borderId="4" xfId="2" applyNumberFormat="1" applyFont="1" applyFill="1" applyBorder="1" applyAlignment="1">
      <alignment vertical="center"/>
    </xf>
    <xf numFmtId="165" fontId="9" fillId="4" borderId="5" xfId="2" applyNumberFormat="1" applyFont="1" applyFill="1" applyBorder="1" applyAlignment="1">
      <alignment vertical="center"/>
    </xf>
    <xf numFmtId="164" fontId="9" fillId="4" borderId="5" xfId="2" applyNumberFormat="1" applyFont="1" applyFill="1" applyBorder="1" applyAlignment="1">
      <alignment vertical="center"/>
    </xf>
    <xf numFmtId="164" fontId="9" fillId="4" borderId="6" xfId="2" applyNumberFormat="1" applyFont="1" applyFill="1" applyBorder="1" applyAlignment="1">
      <alignment vertical="center"/>
    </xf>
    <xf numFmtId="3" fontId="9" fillId="4" borderId="3" xfId="2" applyNumberFormat="1" applyFont="1" applyFill="1" applyBorder="1" applyAlignment="1">
      <alignment vertical="center"/>
    </xf>
    <xf numFmtId="164" fontId="9" fillId="0" borderId="7" xfId="2" applyNumberFormat="1" applyFont="1" applyFill="1" applyBorder="1" applyAlignment="1">
      <alignment vertical="center"/>
    </xf>
    <xf numFmtId="165" fontId="9" fillId="0" borderId="7" xfId="2" applyNumberFormat="1" applyFont="1" applyFill="1" applyBorder="1" applyAlignment="1">
      <alignment vertical="center"/>
    </xf>
    <xf numFmtId="3" fontId="9" fillId="0" borderId="7" xfId="2" applyNumberFormat="1" applyFont="1" applyFill="1" applyBorder="1" applyAlignment="1">
      <alignment vertical="center"/>
    </xf>
    <xf numFmtId="0" fontId="12" fillId="0" borderId="3" xfId="0" applyFont="1" applyBorder="1" applyAlignment="1">
      <alignment horizontal="center" vertical="center"/>
    </xf>
    <xf numFmtId="0" fontId="12" fillId="6" borderId="3" xfId="0" applyFont="1" applyFill="1" applyBorder="1" applyAlignment="1">
      <alignment horizontal="center" vertical="center"/>
    </xf>
    <xf numFmtId="0" fontId="12" fillId="5" borderId="3" xfId="0" applyFont="1" applyFill="1" applyBorder="1" applyAlignment="1">
      <alignment horizontal="center" vertical="center"/>
    </xf>
    <xf numFmtId="0" fontId="3" fillId="0" borderId="0" xfId="1" applyFont="1" applyFill="1" applyAlignment="1">
      <alignment horizontal="center" vertical="center"/>
    </xf>
    <xf numFmtId="0" fontId="4" fillId="0" borderId="0" xfId="1" applyFont="1" applyFill="1" applyBorder="1" applyAlignment="1">
      <alignment horizontal="center" vertical="center"/>
    </xf>
    <xf numFmtId="0" fontId="7" fillId="0" borderId="0" xfId="2" applyFont="1" applyFill="1" applyBorder="1" applyAlignment="1">
      <alignment horizontal="center" vertical="center"/>
    </xf>
    <xf numFmtId="0" fontId="11" fillId="3" borderId="0" xfId="2" applyFont="1" applyFill="1" applyAlignment="1">
      <alignment horizontal="right" vertical="center"/>
    </xf>
    <xf numFmtId="0" fontId="11" fillId="3" borderId="9" xfId="2" applyFont="1" applyFill="1" applyBorder="1" applyAlignment="1">
      <alignment horizontal="right" vertical="center"/>
    </xf>
    <xf numFmtId="0" fontId="4" fillId="0" borderId="0" xfId="1" applyFont="1" applyFill="1" applyAlignment="1">
      <alignment horizontal="center" vertical="center"/>
    </xf>
    <xf numFmtId="0" fontId="7" fillId="0" borderId="0" xfId="2" applyFont="1" applyFill="1" applyAlignment="1">
      <alignment horizontal="center" vertical="center"/>
    </xf>
    <xf numFmtId="0" fontId="14" fillId="0" borderId="12" xfId="3" applyFont="1" applyBorder="1" applyAlignment="1">
      <alignment vertical="center"/>
    </xf>
    <xf numFmtId="0" fontId="13" fillId="0" borderId="0" xfId="3" applyFont="1" applyAlignment="1">
      <alignment vertical="center"/>
    </xf>
    <xf numFmtId="0" fontId="15" fillId="2" borderId="13" xfId="3" applyFont="1" applyFill="1" applyBorder="1" applyAlignment="1">
      <alignment horizontal="center" vertical="center"/>
    </xf>
    <xf numFmtId="0" fontId="16" fillId="0" borderId="0" xfId="3" applyFont="1" applyAlignment="1">
      <alignment vertical="center"/>
    </xf>
    <xf numFmtId="0" fontId="13" fillId="0" borderId="13" xfId="3" quotePrefix="1" applyFont="1" applyBorder="1" applyAlignment="1">
      <alignment horizontal="center" vertical="center"/>
    </xf>
    <xf numFmtId="0" fontId="13" fillId="0" borderId="13" xfId="3" applyFont="1" applyBorder="1" applyAlignment="1">
      <alignment horizontal="center" vertical="center"/>
    </xf>
    <xf numFmtId="0" fontId="13" fillId="0" borderId="13" xfId="3" applyFont="1" applyFill="1" applyBorder="1" applyAlignment="1">
      <alignment horizontal="justify" vertical="center" wrapText="1"/>
    </xf>
    <xf numFmtId="0" fontId="13" fillId="0" borderId="13" xfId="3" applyFont="1" applyFill="1" applyBorder="1" applyAlignment="1">
      <alignment horizontal="center" vertical="center" wrapText="1"/>
    </xf>
    <xf numFmtId="0" fontId="17" fillId="0" borderId="13" xfId="3" applyFont="1" applyFill="1" applyBorder="1" applyAlignment="1">
      <alignment horizontal="center" vertical="center" wrapText="1"/>
    </xf>
    <xf numFmtId="166" fontId="18" fillId="0" borderId="13" xfId="4" applyNumberFormat="1" applyFont="1" applyFill="1" applyBorder="1" applyAlignment="1">
      <alignment horizontal="center" vertical="center"/>
    </xf>
    <xf numFmtId="166" fontId="16" fillId="0" borderId="13" xfId="4" applyNumberFormat="1" applyFont="1" applyFill="1" applyBorder="1" applyAlignment="1">
      <alignment horizontal="center" vertical="center"/>
    </xf>
    <xf numFmtId="44" fontId="13" fillId="0" borderId="0" xfId="3" applyNumberFormat="1" applyFont="1" applyFill="1" applyAlignment="1">
      <alignment horizontal="left" vertical="center"/>
    </xf>
    <xf numFmtId="0" fontId="13" fillId="0" borderId="0" xfId="3" applyFont="1" applyFill="1" applyAlignment="1">
      <alignment vertical="center"/>
    </xf>
    <xf numFmtId="0" fontId="13" fillId="0" borderId="13" xfId="3" quotePrefix="1" applyFont="1" applyFill="1" applyBorder="1" applyAlignment="1">
      <alignment horizontal="center" vertical="center"/>
    </xf>
    <xf numFmtId="0" fontId="13" fillId="0" borderId="13" xfId="3" applyFont="1" applyFill="1" applyBorder="1" applyAlignment="1">
      <alignment horizontal="center" vertical="center"/>
    </xf>
    <xf numFmtId="166" fontId="19" fillId="0" borderId="13" xfId="4" applyNumberFormat="1" applyFont="1" applyFill="1" applyBorder="1" applyAlignment="1">
      <alignment horizontal="center" vertical="center"/>
    </xf>
    <xf numFmtId="44" fontId="13" fillId="0" borderId="0" xfId="3" applyNumberFormat="1" applyFont="1" applyFill="1" applyAlignment="1">
      <alignment vertical="center"/>
    </xf>
    <xf numFmtId="166" fontId="16" fillId="0" borderId="13" xfId="3" applyNumberFormat="1" applyFont="1" applyBorder="1" applyAlignment="1">
      <alignment horizontal="center" vertical="center"/>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16" xfId="3" applyFont="1" applyBorder="1" applyAlignment="1">
      <alignment horizontal="center" vertical="center"/>
    </xf>
    <xf numFmtId="0" fontId="14" fillId="0" borderId="16" xfId="3" applyFont="1" applyBorder="1" applyAlignment="1">
      <alignment horizontal="center" vertical="center"/>
    </xf>
    <xf numFmtId="166" fontId="19" fillId="0" borderId="13" xfId="3" applyNumberFormat="1" applyFont="1" applyFill="1" applyBorder="1" applyAlignment="1">
      <alignment horizontal="center" vertical="center"/>
    </xf>
    <xf numFmtId="44" fontId="14" fillId="0" borderId="0" xfId="3" applyNumberFormat="1" applyFont="1" applyFill="1" applyAlignment="1">
      <alignment horizontal="left" vertical="center"/>
    </xf>
    <xf numFmtId="44" fontId="14" fillId="0" borderId="0" xfId="3" applyNumberFormat="1" applyFont="1" applyFill="1" applyAlignment="1">
      <alignment vertical="center"/>
    </xf>
    <xf numFmtId="0" fontId="14" fillId="0" borderId="0" xfId="3" applyFont="1" applyAlignment="1">
      <alignment vertical="center"/>
    </xf>
    <xf numFmtId="0" fontId="17" fillId="0" borderId="0" xfId="3" applyFont="1" applyAlignment="1">
      <alignment horizontal="left" vertical="center"/>
    </xf>
    <xf numFmtId="0" fontId="13" fillId="0" borderId="0" xfId="3" applyFont="1" applyAlignment="1">
      <alignment horizontal="center" vertical="center"/>
    </xf>
    <xf numFmtId="0" fontId="13" fillId="0" borderId="0" xfId="3" applyAlignment="1">
      <alignment vertical="center"/>
    </xf>
    <xf numFmtId="167" fontId="13" fillId="0" borderId="0" xfId="3" applyNumberFormat="1" applyFont="1" applyAlignment="1">
      <alignment vertical="center"/>
    </xf>
    <xf numFmtId="166" fontId="13" fillId="0" borderId="0" xfId="3" applyNumberFormat="1" applyFont="1" applyAlignment="1">
      <alignment vertical="center"/>
    </xf>
  </cellXfs>
  <cellStyles count="5">
    <cellStyle name="Moneda 2" xfId="4"/>
    <cellStyle name="Normal" xfId="0" builtinId="0"/>
    <cellStyle name="Normal 13 2" xfId="1"/>
    <cellStyle name="Normal 3" xfId="2"/>
    <cellStyle name="Normal 8" xfId="3"/>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5"/>
  <sheetViews>
    <sheetView showGridLines="0" zoomScale="82" zoomScaleNormal="82" workbookViewId="0">
      <pane ySplit="1" topLeftCell="A2" activePane="bottomLeft" state="frozen"/>
      <selection activeCell="D1" sqref="D1"/>
      <selection pane="bottomLeft" activeCell="D143" sqref="D143"/>
    </sheetView>
  </sheetViews>
  <sheetFormatPr baseColWidth="10" defaultRowHeight="15" x14ac:dyDescent="0.25"/>
  <cols>
    <col min="1" max="1" width="11.140625" style="25" customWidth="1"/>
    <col min="2" max="2" width="11.42578125" style="25"/>
    <col min="3" max="3" width="9.85546875" style="25" customWidth="1"/>
    <col min="4" max="4" width="84" style="25" customWidth="1"/>
    <col min="5" max="5" width="13.85546875" style="25" bestFit="1" customWidth="1"/>
    <col min="6" max="6" width="13.85546875" style="25" customWidth="1"/>
    <col min="7" max="7" width="16.140625" style="25" bestFit="1" customWidth="1"/>
    <col min="8" max="16384" width="11.42578125" style="25"/>
  </cols>
  <sheetData>
    <row r="1" spans="1:7" ht="18" x14ac:dyDescent="0.25">
      <c r="A1" s="44" t="s">
        <v>0</v>
      </c>
      <c r="B1" s="44"/>
      <c r="C1" s="44"/>
      <c r="D1" s="44"/>
      <c r="E1" s="44"/>
      <c r="F1" s="44"/>
      <c r="G1" s="44"/>
    </row>
    <row r="2" spans="1:7" s="31" customFormat="1" ht="18.75" x14ac:dyDescent="0.25">
      <c r="A2" s="45" t="s">
        <v>32</v>
      </c>
      <c r="B2" s="45"/>
      <c r="C2" s="45"/>
      <c r="D2" s="45"/>
      <c r="E2" s="45"/>
      <c r="F2" s="45"/>
      <c r="G2" s="45"/>
    </row>
    <row r="3" spans="1:7" s="31" customFormat="1" ht="32.25" customHeight="1" x14ac:dyDescent="0.25">
      <c r="A3" s="46" t="s">
        <v>33</v>
      </c>
      <c r="B3" s="46"/>
      <c r="C3" s="46"/>
      <c r="D3" s="46"/>
      <c r="E3" s="46"/>
      <c r="F3" s="46"/>
      <c r="G3" s="46"/>
    </row>
    <row r="4" spans="1:7" s="31" customFormat="1" ht="33.75" customHeight="1" x14ac:dyDescent="0.25">
      <c r="A4" s="1" t="s">
        <v>1</v>
      </c>
      <c r="B4" s="1" t="s">
        <v>2</v>
      </c>
      <c r="C4" s="1" t="s">
        <v>3</v>
      </c>
      <c r="D4" s="1" t="s">
        <v>4</v>
      </c>
      <c r="E4" s="1" t="s">
        <v>5</v>
      </c>
      <c r="F4" s="1" t="s">
        <v>6</v>
      </c>
      <c r="G4" s="32" t="s">
        <v>7</v>
      </c>
    </row>
    <row r="5" spans="1:7" ht="15.75" x14ac:dyDescent="0.25">
      <c r="A5" s="8"/>
      <c r="B5" s="9"/>
      <c r="C5" s="8"/>
      <c r="D5" s="8"/>
      <c r="E5" s="8"/>
      <c r="F5" s="8"/>
      <c r="G5" s="8"/>
    </row>
    <row r="6" spans="1:7" ht="15.75" x14ac:dyDescent="0.25">
      <c r="A6" s="10" t="s">
        <v>10</v>
      </c>
      <c r="B6" s="11"/>
      <c r="C6" s="10"/>
      <c r="D6" s="10"/>
      <c r="E6" s="10"/>
      <c r="F6" s="10"/>
      <c r="G6" s="10"/>
    </row>
    <row r="7" spans="1:7" ht="25.5" x14ac:dyDescent="0.25">
      <c r="A7" s="2">
        <v>6</v>
      </c>
      <c r="B7" s="3">
        <v>0</v>
      </c>
      <c r="C7" s="41">
        <v>5811</v>
      </c>
      <c r="D7" s="5" t="s">
        <v>11</v>
      </c>
      <c r="E7" s="6" t="s">
        <v>9</v>
      </c>
      <c r="F7" s="7">
        <v>7844830</v>
      </c>
      <c r="G7" s="7">
        <v>10000000</v>
      </c>
    </row>
    <row r="8" spans="1:7" ht="38.25" x14ac:dyDescent="0.25">
      <c r="A8" s="2">
        <v>6</v>
      </c>
      <c r="B8" s="3">
        <v>0</v>
      </c>
      <c r="C8" s="41">
        <v>6122</v>
      </c>
      <c r="D8" s="5" t="s">
        <v>80</v>
      </c>
      <c r="E8" s="6" t="s">
        <v>48</v>
      </c>
      <c r="F8" s="7">
        <v>1332272</v>
      </c>
      <c r="G8" s="7">
        <v>40000000</v>
      </c>
    </row>
    <row r="9" spans="1:7" ht="25.5" x14ac:dyDescent="0.25">
      <c r="A9" s="2">
        <v>6</v>
      </c>
      <c r="B9" s="3">
        <v>0</v>
      </c>
      <c r="C9" s="41">
        <v>6122</v>
      </c>
      <c r="D9" s="5" t="s">
        <v>81</v>
      </c>
      <c r="E9" s="6" t="s">
        <v>49</v>
      </c>
      <c r="F9" s="7">
        <v>21475</v>
      </c>
      <c r="G9" s="7">
        <v>25000000</v>
      </c>
    </row>
    <row r="10" spans="1:7" ht="25.5" x14ac:dyDescent="0.25">
      <c r="A10" s="12">
        <v>6</v>
      </c>
      <c r="B10" s="3">
        <v>0</v>
      </c>
      <c r="C10" s="41">
        <v>6122</v>
      </c>
      <c r="D10" s="5" t="s">
        <v>82</v>
      </c>
      <c r="E10" s="6" t="s">
        <v>50</v>
      </c>
      <c r="F10" s="7">
        <v>30241</v>
      </c>
      <c r="G10" s="7">
        <v>15000000</v>
      </c>
    </row>
    <row r="11" spans="1:7" ht="25.5" x14ac:dyDescent="0.25">
      <c r="A11" s="2">
        <v>6</v>
      </c>
      <c r="B11" s="3">
        <v>0</v>
      </c>
      <c r="C11" s="41">
        <v>6122</v>
      </c>
      <c r="D11" s="5" t="s">
        <v>83</v>
      </c>
      <c r="E11" s="6" t="s">
        <v>51</v>
      </c>
      <c r="F11" s="7">
        <v>7509</v>
      </c>
      <c r="G11" s="7">
        <v>15000000</v>
      </c>
    </row>
    <row r="12" spans="1:7" ht="25.5" x14ac:dyDescent="0.25">
      <c r="A12" s="2">
        <v>6</v>
      </c>
      <c r="B12" s="3">
        <v>0</v>
      </c>
      <c r="C12" s="41">
        <v>6123</v>
      </c>
      <c r="D12" s="5" t="s">
        <v>84</v>
      </c>
      <c r="E12" s="6" t="s">
        <v>52</v>
      </c>
      <c r="F12" s="7">
        <v>3205</v>
      </c>
      <c r="G12" s="7">
        <v>5000000</v>
      </c>
    </row>
    <row r="13" spans="1:7" ht="25.5" x14ac:dyDescent="0.25">
      <c r="A13" s="2">
        <v>6</v>
      </c>
      <c r="B13" s="3">
        <v>0</v>
      </c>
      <c r="C13" s="41">
        <v>6123</v>
      </c>
      <c r="D13" s="5" t="s">
        <v>85</v>
      </c>
      <c r="E13" s="6" t="s">
        <v>53</v>
      </c>
      <c r="F13" s="7">
        <v>141322</v>
      </c>
      <c r="G13" s="7">
        <v>10000000</v>
      </c>
    </row>
    <row r="14" spans="1:7" ht="25.5" x14ac:dyDescent="0.25">
      <c r="A14" s="12">
        <v>6</v>
      </c>
      <c r="B14" s="3">
        <v>0</v>
      </c>
      <c r="C14" s="41">
        <v>6123</v>
      </c>
      <c r="D14" s="5" t="s">
        <v>86</v>
      </c>
      <c r="E14" s="6" t="s">
        <v>49</v>
      </c>
      <c r="F14" s="7">
        <v>21475</v>
      </c>
      <c r="G14" s="7">
        <v>12000000</v>
      </c>
    </row>
    <row r="15" spans="1:7" ht="25.5" x14ac:dyDescent="0.25">
      <c r="A15" s="2">
        <v>6</v>
      </c>
      <c r="B15" s="3">
        <v>0</v>
      </c>
      <c r="C15" s="41">
        <v>6123</v>
      </c>
      <c r="D15" s="5" t="s">
        <v>87</v>
      </c>
      <c r="E15" s="6" t="s">
        <v>9</v>
      </c>
      <c r="F15" s="7">
        <v>7844830</v>
      </c>
      <c r="G15" s="7">
        <v>60000000</v>
      </c>
    </row>
    <row r="16" spans="1:7" ht="38.25" x14ac:dyDescent="0.25">
      <c r="A16" s="2">
        <v>6</v>
      </c>
      <c r="B16" s="3">
        <v>0</v>
      </c>
      <c r="C16" s="41">
        <v>6124</v>
      </c>
      <c r="D16" s="5" t="s">
        <v>88</v>
      </c>
      <c r="E16" s="6" t="s">
        <v>54</v>
      </c>
      <c r="F16" s="7">
        <v>5178864</v>
      </c>
      <c r="G16" s="7">
        <v>55794400</v>
      </c>
    </row>
    <row r="17" spans="1:7" ht="25.5" x14ac:dyDescent="0.25">
      <c r="A17" s="2">
        <v>6</v>
      </c>
      <c r="B17" s="3">
        <v>0</v>
      </c>
      <c r="C17" s="41">
        <v>6124</v>
      </c>
      <c r="D17" s="5" t="s">
        <v>89</v>
      </c>
      <c r="E17" s="6" t="s">
        <v>55</v>
      </c>
      <c r="F17" s="7">
        <v>1460148</v>
      </c>
      <c r="G17" s="7">
        <v>20000000</v>
      </c>
    </row>
    <row r="18" spans="1:7" ht="38.25" x14ac:dyDescent="0.25">
      <c r="A18" s="2">
        <v>6</v>
      </c>
      <c r="B18" s="3">
        <v>0</v>
      </c>
      <c r="C18" s="41">
        <v>6124</v>
      </c>
      <c r="D18" s="5" t="s">
        <v>90</v>
      </c>
      <c r="E18" s="6" t="s">
        <v>54</v>
      </c>
      <c r="F18" s="7">
        <v>5178864</v>
      </c>
      <c r="G18" s="7">
        <v>5000000</v>
      </c>
    </row>
    <row r="19" spans="1:7" ht="25.5" x14ac:dyDescent="0.25">
      <c r="A19" s="2">
        <v>6</v>
      </c>
      <c r="B19" s="3">
        <v>0</v>
      </c>
      <c r="C19" s="41">
        <v>6124</v>
      </c>
      <c r="D19" s="5" t="s">
        <v>91</v>
      </c>
      <c r="E19" s="6" t="s">
        <v>56</v>
      </c>
      <c r="F19" s="7">
        <v>19506</v>
      </c>
      <c r="G19" s="7">
        <v>10000000</v>
      </c>
    </row>
    <row r="20" spans="1:7" ht="25.5" x14ac:dyDescent="0.25">
      <c r="A20" s="2">
        <v>6</v>
      </c>
      <c r="B20" s="3">
        <v>0</v>
      </c>
      <c r="C20" s="41">
        <v>6124</v>
      </c>
      <c r="D20" s="5" t="s">
        <v>92</v>
      </c>
      <c r="E20" s="6" t="s">
        <v>57</v>
      </c>
      <c r="F20" s="7">
        <v>13799</v>
      </c>
      <c r="G20" s="7">
        <v>2000000</v>
      </c>
    </row>
    <row r="21" spans="1:7" ht="25.5" x14ac:dyDescent="0.25">
      <c r="A21" s="12">
        <v>6</v>
      </c>
      <c r="B21" s="3">
        <v>0</v>
      </c>
      <c r="C21" s="41">
        <v>6124</v>
      </c>
      <c r="D21" s="5" t="s">
        <v>93</v>
      </c>
      <c r="E21" s="6" t="s">
        <v>58</v>
      </c>
      <c r="F21" s="7">
        <v>32357</v>
      </c>
      <c r="G21" s="7">
        <v>20000000</v>
      </c>
    </row>
    <row r="22" spans="1:7" ht="25.5" x14ac:dyDescent="0.25">
      <c r="A22" s="2">
        <v>6</v>
      </c>
      <c r="B22" s="3">
        <v>0</v>
      </c>
      <c r="C22" s="41">
        <v>6124</v>
      </c>
      <c r="D22" s="5" t="s">
        <v>94</v>
      </c>
      <c r="E22" s="6" t="s">
        <v>59</v>
      </c>
      <c r="F22" s="7">
        <f>536111+F16</f>
        <v>5714975</v>
      </c>
      <c r="G22" s="7">
        <v>100000000</v>
      </c>
    </row>
    <row r="23" spans="1:7" ht="25.5" x14ac:dyDescent="0.25">
      <c r="A23" s="2">
        <v>6</v>
      </c>
      <c r="B23" s="3">
        <v>0</v>
      </c>
      <c r="C23" s="41">
        <v>6125</v>
      </c>
      <c r="D23" s="5" t="s">
        <v>95</v>
      </c>
      <c r="E23" s="6" t="s">
        <v>60</v>
      </c>
      <c r="F23" s="7">
        <v>275640</v>
      </c>
      <c r="G23" s="7">
        <v>15000000</v>
      </c>
    </row>
    <row r="24" spans="1:7" ht="25.5" x14ac:dyDescent="0.25">
      <c r="A24" s="2">
        <v>6</v>
      </c>
      <c r="B24" s="3">
        <v>0</v>
      </c>
      <c r="C24" s="41">
        <v>6126</v>
      </c>
      <c r="D24" s="5" t="s">
        <v>96</v>
      </c>
      <c r="E24" s="6" t="s">
        <v>55</v>
      </c>
      <c r="F24" s="7">
        <v>1460148</v>
      </c>
      <c r="G24" s="7">
        <v>15000000</v>
      </c>
    </row>
    <row r="25" spans="1:7" ht="25.5" x14ac:dyDescent="0.25">
      <c r="A25" s="2">
        <v>6</v>
      </c>
      <c r="B25" s="3">
        <v>0</v>
      </c>
      <c r="C25" s="41">
        <v>6126</v>
      </c>
      <c r="D25" s="5" t="s">
        <v>97</v>
      </c>
      <c r="E25" s="6" t="s">
        <v>61</v>
      </c>
      <c r="F25" s="7">
        <v>536111</v>
      </c>
      <c r="G25" s="7">
        <v>20000000</v>
      </c>
    </row>
    <row r="26" spans="1:7" ht="38.25" x14ac:dyDescent="0.25">
      <c r="A26" s="2">
        <v>6</v>
      </c>
      <c r="B26" s="3">
        <v>0</v>
      </c>
      <c r="C26" s="41">
        <v>6126</v>
      </c>
      <c r="D26" s="5" t="s">
        <v>98</v>
      </c>
      <c r="E26" s="6" t="s">
        <v>62</v>
      </c>
      <c r="F26" s="7">
        <v>549442</v>
      </c>
      <c r="G26" s="7">
        <v>50000000</v>
      </c>
    </row>
    <row r="27" spans="1:7" ht="25.5" x14ac:dyDescent="0.25">
      <c r="A27" s="2">
        <v>6</v>
      </c>
      <c r="B27" s="3">
        <v>0</v>
      </c>
      <c r="C27" s="41">
        <v>6126</v>
      </c>
      <c r="D27" s="5" t="s">
        <v>99</v>
      </c>
      <c r="E27" s="6" t="s">
        <v>63</v>
      </c>
      <c r="F27" s="7">
        <v>183437</v>
      </c>
      <c r="G27" s="7">
        <v>6000000</v>
      </c>
    </row>
    <row r="28" spans="1:7" ht="25.5" x14ac:dyDescent="0.25">
      <c r="A28" s="2">
        <v>6</v>
      </c>
      <c r="B28" s="3">
        <v>0</v>
      </c>
      <c r="C28" s="41">
        <v>6126</v>
      </c>
      <c r="D28" s="5" t="s">
        <v>100</v>
      </c>
      <c r="E28" s="6" t="s">
        <v>60</v>
      </c>
      <c r="F28" s="7">
        <v>275640</v>
      </c>
      <c r="G28" s="7">
        <v>16000000</v>
      </c>
    </row>
    <row r="29" spans="1:7" ht="38.25" x14ac:dyDescent="0.25">
      <c r="A29" s="2">
        <v>6</v>
      </c>
      <c r="B29" s="3">
        <v>0</v>
      </c>
      <c r="C29" s="41">
        <v>6126</v>
      </c>
      <c r="D29" s="5" t="s">
        <v>101</v>
      </c>
      <c r="E29" s="6" t="s">
        <v>64</v>
      </c>
      <c r="F29" s="7">
        <v>69725</v>
      </c>
      <c r="G29" s="7">
        <v>5000000</v>
      </c>
    </row>
    <row r="30" spans="1:7" ht="25.5" x14ac:dyDescent="0.25">
      <c r="A30" s="2">
        <v>6</v>
      </c>
      <c r="B30" s="3">
        <v>0</v>
      </c>
      <c r="C30" s="41">
        <v>6126</v>
      </c>
      <c r="D30" s="5" t="s">
        <v>102</v>
      </c>
      <c r="E30" s="6" t="s">
        <v>65</v>
      </c>
      <c r="F30" s="7">
        <v>60951</v>
      </c>
      <c r="G30" s="7">
        <v>25000000</v>
      </c>
    </row>
    <row r="31" spans="1:7" ht="25.5" x14ac:dyDescent="0.25">
      <c r="A31" s="2">
        <v>6</v>
      </c>
      <c r="B31" s="3">
        <v>0</v>
      </c>
      <c r="C31" s="41">
        <v>6126</v>
      </c>
      <c r="D31" s="5" t="s">
        <v>103</v>
      </c>
      <c r="E31" s="6" t="s">
        <v>50</v>
      </c>
      <c r="F31" s="7">
        <v>41300</v>
      </c>
      <c r="G31" s="7">
        <v>25000000</v>
      </c>
    </row>
    <row r="32" spans="1:7" ht="25.5" x14ac:dyDescent="0.25">
      <c r="A32" s="2">
        <v>6</v>
      </c>
      <c r="B32" s="3">
        <v>0</v>
      </c>
      <c r="C32" s="41">
        <v>6126</v>
      </c>
      <c r="D32" s="5" t="s">
        <v>104</v>
      </c>
      <c r="E32" s="6" t="s">
        <v>51</v>
      </c>
      <c r="F32" s="7">
        <v>24563</v>
      </c>
      <c r="G32" s="7">
        <v>30000000</v>
      </c>
    </row>
    <row r="33" spans="1:7" ht="25.5" x14ac:dyDescent="0.25">
      <c r="A33" s="2">
        <v>6</v>
      </c>
      <c r="B33" s="3">
        <v>0</v>
      </c>
      <c r="C33" s="41">
        <v>6126</v>
      </c>
      <c r="D33" s="5" t="s">
        <v>105</v>
      </c>
      <c r="E33" s="6" t="s">
        <v>58</v>
      </c>
      <c r="F33" s="7">
        <v>32357</v>
      </c>
      <c r="G33" s="7">
        <v>15000000</v>
      </c>
    </row>
    <row r="34" spans="1:7" ht="25.5" x14ac:dyDescent="0.25">
      <c r="A34" s="2">
        <v>6</v>
      </c>
      <c r="B34" s="3">
        <v>0</v>
      </c>
      <c r="C34" s="41">
        <v>6126</v>
      </c>
      <c r="D34" s="5" t="s">
        <v>106</v>
      </c>
      <c r="E34" s="6" t="s">
        <v>66</v>
      </c>
      <c r="F34" s="7">
        <v>11192</v>
      </c>
      <c r="G34" s="7">
        <v>20000000</v>
      </c>
    </row>
    <row r="35" spans="1:7" ht="25.5" x14ac:dyDescent="0.25">
      <c r="A35" s="2">
        <v>6</v>
      </c>
      <c r="B35" s="3">
        <v>0</v>
      </c>
      <c r="C35" s="41">
        <v>6126</v>
      </c>
      <c r="D35" s="5" t="s">
        <v>107</v>
      </c>
      <c r="E35" s="6" t="s">
        <v>67</v>
      </c>
      <c r="F35" s="7">
        <v>5633</v>
      </c>
      <c r="G35" s="7">
        <v>15000000</v>
      </c>
    </row>
    <row r="36" spans="1:7" ht="25.5" x14ac:dyDescent="0.25">
      <c r="A36" s="2">
        <v>6</v>
      </c>
      <c r="B36" s="3">
        <v>0</v>
      </c>
      <c r="C36" s="41">
        <v>6126</v>
      </c>
      <c r="D36" s="5" t="s">
        <v>108</v>
      </c>
      <c r="E36" s="6" t="s">
        <v>68</v>
      </c>
      <c r="F36" s="7">
        <v>19452</v>
      </c>
      <c r="G36" s="7">
        <v>7000000</v>
      </c>
    </row>
    <row r="37" spans="1:7" ht="25.5" x14ac:dyDescent="0.25">
      <c r="A37" s="2">
        <v>6</v>
      </c>
      <c r="B37" s="3">
        <v>0</v>
      </c>
      <c r="C37" s="41">
        <v>6126</v>
      </c>
      <c r="D37" s="5" t="s">
        <v>109</v>
      </c>
      <c r="E37" s="6" t="s">
        <v>69</v>
      </c>
      <c r="F37" s="7">
        <v>80365</v>
      </c>
      <c r="G37" s="7">
        <v>10000000</v>
      </c>
    </row>
    <row r="38" spans="1:7" ht="25.5" x14ac:dyDescent="0.25">
      <c r="A38" s="2">
        <v>6</v>
      </c>
      <c r="B38" s="3">
        <v>0</v>
      </c>
      <c r="C38" s="41">
        <v>6126</v>
      </c>
      <c r="D38" s="5" t="s">
        <v>110</v>
      </c>
      <c r="E38" s="6" t="s">
        <v>70</v>
      </c>
      <c r="F38" s="7">
        <v>17257</v>
      </c>
      <c r="G38" s="7">
        <v>15000000</v>
      </c>
    </row>
    <row r="39" spans="1:7" ht="25.5" x14ac:dyDescent="0.25">
      <c r="A39" s="2">
        <v>6</v>
      </c>
      <c r="B39" s="3">
        <v>0</v>
      </c>
      <c r="C39" s="41">
        <v>6127</v>
      </c>
      <c r="D39" s="5" t="s">
        <v>111</v>
      </c>
      <c r="E39" s="6" t="s">
        <v>67</v>
      </c>
      <c r="F39" s="7">
        <v>5633</v>
      </c>
      <c r="G39" s="7">
        <v>5000000</v>
      </c>
    </row>
    <row r="40" spans="1:7" ht="25.5" x14ac:dyDescent="0.25">
      <c r="A40" s="2">
        <v>6</v>
      </c>
      <c r="B40" s="3">
        <v>0</v>
      </c>
      <c r="C40" s="41">
        <v>6127</v>
      </c>
      <c r="D40" s="5" t="s">
        <v>112</v>
      </c>
      <c r="E40" s="6" t="s">
        <v>55</v>
      </c>
      <c r="F40" s="7">
        <v>1460148</v>
      </c>
      <c r="G40" s="7">
        <v>6000000</v>
      </c>
    </row>
    <row r="41" spans="1:7" ht="25.5" x14ac:dyDescent="0.25">
      <c r="A41" s="2">
        <v>6</v>
      </c>
      <c r="B41" s="3">
        <v>0</v>
      </c>
      <c r="C41" s="41">
        <v>6127</v>
      </c>
      <c r="D41" s="5" t="s">
        <v>113</v>
      </c>
      <c r="E41" s="6" t="s">
        <v>9</v>
      </c>
      <c r="F41" s="7">
        <v>7844830</v>
      </c>
      <c r="G41" s="7">
        <v>20000000</v>
      </c>
    </row>
    <row r="42" spans="1:7" ht="25.5" x14ac:dyDescent="0.25">
      <c r="A42" s="2">
        <v>6</v>
      </c>
      <c r="B42" s="3">
        <v>0</v>
      </c>
      <c r="C42" s="41">
        <v>6151</v>
      </c>
      <c r="D42" s="5" t="s">
        <v>114</v>
      </c>
      <c r="E42" s="6" t="s">
        <v>9</v>
      </c>
      <c r="F42" s="7">
        <v>7844830</v>
      </c>
      <c r="G42" s="7">
        <v>300000000</v>
      </c>
    </row>
    <row r="43" spans="1:7" ht="38.25" x14ac:dyDescent="0.25">
      <c r="A43" s="2">
        <v>6</v>
      </c>
      <c r="B43" s="3">
        <v>0</v>
      </c>
      <c r="C43" s="41">
        <v>6151</v>
      </c>
      <c r="D43" s="5" t="s">
        <v>115</v>
      </c>
      <c r="E43" s="6" t="s">
        <v>68</v>
      </c>
      <c r="F43" s="7">
        <v>19452</v>
      </c>
      <c r="G43" s="7">
        <v>25000000</v>
      </c>
    </row>
    <row r="44" spans="1:7" ht="25.5" x14ac:dyDescent="0.25">
      <c r="A44" s="2">
        <v>6</v>
      </c>
      <c r="B44" s="3">
        <v>0</v>
      </c>
      <c r="C44" s="41">
        <v>6151</v>
      </c>
      <c r="D44" s="5" t="s">
        <v>116</v>
      </c>
      <c r="E44" s="6" t="s">
        <v>9</v>
      </c>
      <c r="F44" s="7">
        <v>7844830</v>
      </c>
      <c r="G44" s="7">
        <v>150000000</v>
      </c>
    </row>
    <row r="45" spans="1:7" ht="38.25" x14ac:dyDescent="0.25">
      <c r="A45" s="2">
        <v>6</v>
      </c>
      <c r="B45" s="3">
        <v>0</v>
      </c>
      <c r="C45" s="41">
        <v>6151</v>
      </c>
      <c r="D45" s="5" t="s">
        <v>117</v>
      </c>
      <c r="E45" s="6" t="s">
        <v>54</v>
      </c>
      <c r="F45" s="7">
        <v>5178864</v>
      </c>
      <c r="G45" s="7">
        <v>14000000</v>
      </c>
    </row>
    <row r="46" spans="1:7" ht="63.75" x14ac:dyDescent="0.25">
      <c r="A46" s="2">
        <v>6</v>
      </c>
      <c r="B46" s="3">
        <v>0</v>
      </c>
      <c r="C46" s="41">
        <v>6151</v>
      </c>
      <c r="D46" s="5" t="s">
        <v>118</v>
      </c>
      <c r="E46" s="6" t="s">
        <v>54</v>
      </c>
      <c r="F46" s="7">
        <v>5178864</v>
      </c>
      <c r="G46" s="7">
        <v>71283315</v>
      </c>
    </row>
    <row r="47" spans="1:7" ht="102" x14ac:dyDescent="0.25">
      <c r="A47" s="2">
        <v>6</v>
      </c>
      <c r="B47" s="3">
        <v>0</v>
      </c>
      <c r="C47" s="41">
        <v>6151</v>
      </c>
      <c r="D47" s="5" t="s">
        <v>119</v>
      </c>
      <c r="E47" s="6" t="s">
        <v>9</v>
      </c>
      <c r="F47" s="7">
        <v>7844830</v>
      </c>
      <c r="G47" s="7">
        <v>280393192</v>
      </c>
    </row>
    <row r="48" spans="1:7" ht="89.25" x14ac:dyDescent="0.25">
      <c r="A48" s="2">
        <v>6</v>
      </c>
      <c r="B48" s="3">
        <v>0</v>
      </c>
      <c r="C48" s="41">
        <v>6151</v>
      </c>
      <c r="D48" s="5" t="s">
        <v>120</v>
      </c>
      <c r="E48" s="6" t="s">
        <v>9</v>
      </c>
      <c r="F48" s="7">
        <v>7844830</v>
      </c>
      <c r="G48" s="7">
        <v>306285836</v>
      </c>
    </row>
    <row r="49" spans="1:7" ht="63.75" x14ac:dyDescent="0.25">
      <c r="A49" s="2">
        <v>6</v>
      </c>
      <c r="B49" s="3">
        <v>0</v>
      </c>
      <c r="C49" s="41">
        <v>6151</v>
      </c>
      <c r="D49" s="5" t="s">
        <v>121</v>
      </c>
      <c r="E49" s="6" t="s">
        <v>9</v>
      </c>
      <c r="F49" s="7">
        <v>7844830</v>
      </c>
      <c r="G49" s="7">
        <v>159687324</v>
      </c>
    </row>
    <row r="50" spans="1:7" ht="38.25" x14ac:dyDescent="0.25">
      <c r="A50" s="2">
        <v>6</v>
      </c>
      <c r="B50" s="3">
        <v>0</v>
      </c>
      <c r="C50" s="41">
        <v>6151</v>
      </c>
      <c r="D50" s="5" t="s">
        <v>122</v>
      </c>
      <c r="E50" s="6" t="s">
        <v>9</v>
      </c>
      <c r="F50" s="7">
        <v>7844830</v>
      </c>
      <c r="G50" s="7">
        <v>267413319</v>
      </c>
    </row>
    <row r="51" spans="1:7" ht="38.25" x14ac:dyDescent="0.25">
      <c r="A51" s="2">
        <v>6</v>
      </c>
      <c r="B51" s="3">
        <v>0</v>
      </c>
      <c r="C51" s="41">
        <v>6151</v>
      </c>
      <c r="D51" s="5" t="s">
        <v>123</v>
      </c>
      <c r="E51" s="6" t="s">
        <v>54</v>
      </c>
      <c r="F51" s="7">
        <v>5178864</v>
      </c>
      <c r="G51" s="7">
        <v>60000000</v>
      </c>
    </row>
    <row r="52" spans="1:7" ht="25.5" x14ac:dyDescent="0.25">
      <c r="A52" s="2">
        <v>6</v>
      </c>
      <c r="B52" s="3">
        <v>0</v>
      </c>
      <c r="C52" s="41">
        <v>6151</v>
      </c>
      <c r="D52" s="5" t="s">
        <v>124</v>
      </c>
      <c r="E52" s="6" t="s">
        <v>52</v>
      </c>
      <c r="F52" s="7">
        <v>3122</v>
      </c>
      <c r="G52" s="7">
        <v>40000000</v>
      </c>
    </row>
    <row r="53" spans="1:7" ht="25.5" x14ac:dyDescent="0.25">
      <c r="A53" s="2">
        <v>6</v>
      </c>
      <c r="B53" s="3">
        <v>0</v>
      </c>
      <c r="C53" s="41">
        <v>6151</v>
      </c>
      <c r="D53" s="5" t="s">
        <v>125</v>
      </c>
      <c r="E53" s="6" t="s">
        <v>71</v>
      </c>
      <c r="F53" s="7">
        <v>5643</v>
      </c>
      <c r="G53" s="7">
        <v>20000000</v>
      </c>
    </row>
    <row r="54" spans="1:7" ht="25.5" x14ac:dyDescent="0.25">
      <c r="A54" s="2">
        <v>6</v>
      </c>
      <c r="B54" s="3">
        <v>0</v>
      </c>
      <c r="C54" s="41">
        <v>6151</v>
      </c>
      <c r="D54" s="5" t="s">
        <v>31</v>
      </c>
      <c r="E54" s="6" t="s">
        <v>9</v>
      </c>
      <c r="F54" s="7">
        <v>7844830</v>
      </c>
      <c r="G54" s="7">
        <v>250000000</v>
      </c>
    </row>
    <row r="55" spans="1:7" ht="25.5" x14ac:dyDescent="0.25">
      <c r="A55" s="2">
        <v>6</v>
      </c>
      <c r="B55" s="3">
        <v>0</v>
      </c>
      <c r="C55" s="41">
        <v>6151</v>
      </c>
      <c r="D55" s="5" t="s">
        <v>31</v>
      </c>
      <c r="E55" s="6" t="s">
        <v>9</v>
      </c>
      <c r="F55" s="7">
        <v>7844830</v>
      </c>
      <c r="G55" s="7">
        <v>287000000</v>
      </c>
    </row>
    <row r="56" spans="1:7" ht="25.5" x14ac:dyDescent="0.25">
      <c r="A56" s="2">
        <v>6</v>
      </c>
      <c r="B56" s="3">
        <v>0</v>
      </c>
      <c r="C56" s="41">
        <v>6152</v>
      </c>
      <c r="D56" s="5" t="s">
        <v>126</v>
      </c>
      <c r="E56" s="6" t="s">
        <v>9</v>
      </c>
      <c r="F56" s="7">
        <v>7844830</v>
      </c>
      <c r="G56" s="7">
        <v>15000000</v>
      </c>
    </row>
    <row r="57" spans="1:7" ht="25.5" x14ac:dyDescent="0.25">
      <c r="A57" s="2">
        <v>6</v>
      </c>
      <c r="B57" s="3">
        <v>0</v>
      </c>
      <c r="C57" s="42">
        <v>6152</v>
      </c>
      <c r="D57" s="5" t="s">
        <v>127</v>
      </c>
      <c r="E57" s="6" t="s">
        <v>9</v>
      </c>
      <c r="F57" s="7">
        <v>7844830</v>
      </c>
      <c r="G57" s="7">
        <v>50000000</v>
      </c>
    </row>
    <row r="58" spans="1:7" ht="25.5" x14ac:dyDescent="0.25">
      <c r="A58" s="2">
        <v>6</v>
      </c>
      <c r="B58" s="3">
        <v>0</v>
      </c>
      <c r="C58" s="41">
        <v>6162</v>
      </c>
      <c r="D58" s="5" t="s">
        <v>128</v>
      </c>
      <c r="E58" s="6" t="s">
        <v>72</v>
      </c>
      <c r="F58" s="7">
        <v>99461</v>
      </c>
      <c r="G58" s="7">
        <v>10000000</v>
      </c>
    </row>
    <row r="59" spans="1:7" ht="25.5" x14ac:dyDescent="0.25">
      <c r="A59" s="2">
        <v>6</v>
      </c>
      <c r="B59" s="3">
        <v>0</v>
      </c>
      <c r="C59" s="41">
        <v>6162</v>
      </c>
      <c r="D59" s="5" t="s">
        <v>129</v>
      </c>
      <c r="E59" s="6" t="s">
        <v>73</v>
      </c>
      <c r="F59" s="7">
        <v>105423</v>
      </c>
      <c r="G59" s="7">
        <v>10000000</v>
      </c>
    </row>
    <row r="60" spans="1:7" ht="25.5" x14ac:dyDescent="0.25">
      <c r="A60" s="2">
        <v>6</v>
      </c>
      <c r="B60" s="3">
        <v>0</v>
      </c>
      <c r="C60" s="41">
        <v>6162</v>
      </c>
      <c r="D60" s="5" t="s">
        <v>130</v>
      </c>
      <c r="E60" s="6" t="s">
        <v>74</v>
      </c>
      <c r="F60" s="7">
        <v>24763</v>
      </c>
      <c r="G60" s="7">
        <v>10000000</v>
      </c>
    </row>
    <row r="61" spans="1:7" ht="25.5" x14ac:dyDescent="0.25">
      <c r="A61" s="2">
        <v>6</v>
      </c>
      <c r="B61" s="3">
        <v>0</v>
      </c>
      <c r="C61" s="41">
        <v>6195</v>
      </c>
      <c r="D61" s="5" t="s">
        <v>34</v>
      </c>
      <c r="E61" s="6" t="s">
        <v>9</v>
      </c>
      <c r="F61" s="7">
        <v>7844830</v>
      </c>
      <c r="G61" s="7">
        <v>200000000</v>
      </c>
    </row>
    <row r="62" spans="1:7" ht="76.5" x14ac:dyDescent="0.25">
      <c r="A62" s="2">
        <v>6</v>
      </c>
      <c r="B62" s="3">
        <v>0</v>
      </c>
      <c r="C62" s="41">
        <v>6195</v>
      </c>
      <c r="D62" s="5" t="s">
        <v>131</v>
      </c>
      <c r="E62" s="6" t="s">
        <v>75</v>
      </c>
      <c r="F62" s="7">
        <f>5379+5960+4299+16105+105423</f>
        <v>137166</v>
      </c>
      <c r="G62" s="7">
        <v>2100000</v>
      </c>
    </row>
    <row r="63" spans="1:7" ht="76.5" x14ac:dyDescent="0.25">
      <c r="A63" s="2">
        <v>6</v>
      </c>
      <c r="B63" s="3">
        <v>0</v>
      </c>
      <c r="C63" s="41">
        <v>6195</v>
      </c>
      <c r="D63" s="5" t="s">
        <v>132</v>
      </c>
      <c r="E63" s="6" t="s">
        <v>76</v>
      </c>
      <c r="F63" s="7">
        <f>4412+5417+7341+3383+3122</f>
        <v>23675</v>
      </c>
      <c r="G63" s="7">
        <v>2500000</v>
      </c>
    </row>
    <row r="64" spans="1:7" ht="38.25" x14ac:dyDescent="0.25">
      <c r="A64" s="2">
        <v>6</v>
      </c>
      <c r="B64" s="3">
        <v>0</v>
      </c>
      <c r="C64" s="41">
        <v>6195</v>
      </c>
      <c r="D64" s="5" t="s">
        <v>133</v>
      </c>
      <c r="E64" s="6" t="s">
        <v>77</v>
      </c>
      <c r="F64" s="7">
        <v>164981</v>
      </c>
      <c r="G64" s="7">
        <v>1500000</v>
      </c>
    </row>
    <row r="65" spans="1:7" ht="38.25" x14ac:dyDescent="0.25">
      <c r="A65" s="2">
        <v>6</v>
      </c>
      <c r="B65" s="3">
        <v>0</v>
      </c>
      <c r="C65" s="41">
        <v>6195</v>
      </c>
      <c r="D65" s="5" t="s">
        <v>136</v>
      </c>
      <c r="E65" s="6" t="s">
        <v>54</v>
      </c>
      <c r="F65" s="7">
        <v>5178864</v>
      </c>
      <c r="G65" s="7">
        <v>50000000</v>
      </c>
    </row>
    <row r="66" spans="1:7" ht="25.5" x14ac:dyDescent="0.25">
      <c r="A66" s="2">
        <v>6</v>
      </c>
      <c r="B66" s="3">
        <v>0</v>
      </c>
      <c r="C66" s="41">
        <v>6195</v>
      </c>
      <c r="D66" s="5" t="s">
        <v>137</v>
      </c>
      <c r="E66" s="6" t="s">
        <v>9</v>
      </c>
      <c r="F66" s="7">
        <v>7844830</v>
      </c>
      <c r="G66" s="7">
        <v>72000000</v>
      </c>
    </row>
    <row r="67" spans="1:7" ht="25.5" x14ac:dyDescent="0.25">
      <c r="A67" s="2">
        <v>6</v>
      </c>
      <c r="B67" s="3">
        <v>0</v>
      </c>
      <c r="C67" s="41">
        <v>7911</v>
      </c>
      <c r="D67" s="5" t="s">
        <v>35</v>
      </c>
      <c r="E67" s="6" t="s">
        <v>9</v>
      </c>
      <c r="F67" s="7">
        <v>7844830</v>
      </c>
      <c r="G67" s="7">
        <v>20000000</v>
      </c>
    </row>
    <row r="68" spans="1:7" ht="51" x14ac:dyDescent="0.25">
      <c r="A68" s="2">
        <v>6</v>
      </c>
      <c r="B68" s="3">
        <v>0</v>
      </c>
      <c r="C68" s="41">
        <v>7991</v>
      </c>
      <c r="D68" s="5" t="s">
        <v>138</v>
      </c>
      <c r="E68" s="6" t="s">
        <v>78</v>
      </c>
      <c r="F68" s="7">
        <f>549442+1460148+664193</f>
        <v>2673783</v>
      </c>
      <c r="G68" s="7">
        <v>20000000</v>
      </c>
    </row>
    <row r="69" spans="1:7" ht="25.5" x14ac:dyDescent="0.25">
      <c r="A69" s="2">
        <v>6</v>
      </c>
      <c r="B69" s="3">
        <v>0</v>
      </c>
      <c r="C69" s="41">
        <v>7991</v>
      </c>
      <c r="D69" s="5" t="s">
        <v>139</v>
      </c>
      <c r="E69" s="6" t="s">
        <v>9</v>
      </c>
      <c r="F69" s="7">
        <v>7844830</v>
      </c>
      <c r="G69" s="7">
        <v>120000000</v>
      </c>
    </row>
    <row r="70" spans="1:7" ht="25.5" x14ac:dyDescent="0.25">
      <c r="A70" s="2">
        <v>6</v>
      </c>
      <c r="B70" s="3">
        <v>0</v>
      </c>
      <c r="C70" s="41">
        <v>7991</v>
      </c>
      <c r="D70" s="5" t="s">
        <v>140</v>
      </c>
      <c r="E70" s="6" t="s">
        <v>55</v>
      </c>
      <c r="F70" s="7">
        <v>1460148</v>
      </c>
      <c r="G70" s="7">
        <v>35000000</v>
      </c>
    </row>
    <row r="71" spans="1:7" ht="38.25" x14ac:dyDescent="0.25">
      <c r="A71" s="2">
        <v>6</v>
      </c>
      <c r="B71" s="3">
        <v>0</v>
      </c>
      <c r="C71" s="41">
        <v>7991</v>
      </c>
      <c r="D71" s="5" t="s">
        <v>141</v>
      </c>
      <c r="E71" s="6" t="s">
        <v>60</v>
      </c>
      <c r="F71" s="7">
        <v>275640</v>
      </c>
      <c r="G71" s="7">
        <v>10000000</v>
      </c>
    </row>
    <row r="72" spans="1:7" ht="38.25" x14ac:dyDescent="0.25">
      <c r="A72" s="2">
        <v>6</v>
      </c>
      <c r="B72" s="3">
        <v>0</v>
      </c>
      <c r="C72" s="41">
        <v>7991</v>
      </c>
      <c r="D72" s="5" t="s">
        <v>142</v>
      </c>
      <c r="E72" s="6" t="s">
        <v>79</v>
      </c>
      <c r="F72" s="7">
        <v>35824</v>
      </c>
      <c r="G72" s="7">
        <v>40000000</v>
      </c>
    </row>
    <row r="73" spans="1:7" ht="25.5" x14ac:dyDescent="0.25">
      <c r="A73" s="2">
        <v>6</v>
      </c>
      <c r="B73" s="3">
        <v>0</v>
      </c>
      <c r="C73" s="41">
        <v>7991</v>
      </c>
      <c r="D73" s="5" t="s">
        <v>143</v>
      </c>
      <c r="E73" s="6" t="s">
        <v>9</v>
      </c>
      <c r="F73" s="7">
        <v>7844830</v>
      </c>
      <c r="G73" s="7">
        <v>8000000</v>
      </c>
    </row>
    <row r="74" spans="1:7" ht="25.5" x14ac:dyDescent="0.25">
      <c r="A74" s="2">
        <v>6</v>
      </c>
      <c r="B74" s="3">
        <v>0</v>
      </c>
      <c r="C74" s="41">
        <v>7991</v>
      </c>
      <c r="D74" s="5" t="s">
        <v>144</v>
      </c>
      <c r="E74" s="6" t="s">
        <v>9</v>
      </c>
      <c r="F74" s="7">
        <v>7844830</v>
      </c>
      <c r="G74" s="7">
        <v>38901600</v>
      </c>
    </row>
    <row r="75" spans="1:7" ht="25.5" x14ac:dyDescent="0.25">
      <c r="A75" s="2">
        <v>6</v>
      </c>
      <c r="B75" s="3">
        <v>0</v>
      </c>
      <c r="C75" s="41">
        <v>7991</v>
      </c>
      <c r="D75" s="5" t="s">
        <v>145</v>
      </c>
      <c r="E75" s="6" t="s">
        <v>9</v>
      </c>
      <c r="F75" s="7">
        <v>7844830</v>
      </c>
      <c r="G75" s="7">
        <v>800000000</v>
      </c>
    </row>
    <row r="76" spans="1:7" ht="25.5" x14ac:dyDescent="0.25">
      <c r="A76" s="2">
        <v>6</v>
      </c>
      <c r="B76" s="3">
        <v>0</v>
      </c>
      <c r="C76" s="41">
        <v>7991</v>
      </c>
      <c r="D76" s="5" t="s">
        <v>146</v>
      </c>
      <c r="E76" s="6" t="s">
        <v>9</v>
      </c>
      <c r="F76" s="7">
        <v>7844830</v>
      </c>
      <c r="G76" s="7">
        <v>200000000</v>
      </c>
    </row>
    <row r="77" spans="1:7" ht="25.5" x14ac:dyDescent="0.25">
      <c r="A77" s="2">
        <v>6</v>
      </c>
      <c r="B77" s="3">
        <v>0</v>
      </c>
      <c r="C77" s="43">
        <v>7992</v>
      </c>
      <c r="D77" s="5" t="s">
        <v>134</v>
      </c>
      <c r="E77" s="6" t="s">
        <v>9</v>
      </c>
      <c r="F77" s="7">
        <v>7844830</v>
      </c>
      <c r="G77" s="7">
        <v>228653700</v>
      </c>
    </row>
    <row r="78" spans="1:7" ht="25.5" x14ac:dyDescent="0.25">
      <c r="A78" s="2">
        <v>6</v>
      </c>
      <c r="B78" s="3">
        <v>0</v>
      </c>
      <c r="C78" s="41">
        <v>7992</v>
      </c>
      <c r="D78" s="5" t="s">
        <v>135</v>
      </c>
      <c r="E78" s="6" t="s">
        <v>9</v>
      </c>
      <c r="F78" s="7">
        <v>7844830</v>
      </c>
      <c r="G78" s="7">
        <v>516000000</v>
      </c>
    </row>
    <row r="79" spans="1:7" s="31" customFormat="1" x14ac:dyDescent="0.25">
      <c r="A79" s="33" t="s">
        <v>12</v>
      </c>
      <c r="B79" s="34"/>
      <c r="C79" s="35"/>
      <c r="D79" s="36"/>
      <c r="E79" s="37"/>
      <c r="F79" s="37"/>
      <c r="G79" s="37">
        <f>+SUBTOTAL(9,G7:G78)</f>
        <v>5415512686</v>
      </c>
    </row>
    <row r="80" spans="1:7" ht="22.5" customHeight="1" x14ac:dyDescent="0.25">
      <c r="A80" s="38"/>
      <c r="B80" s="39"/>
      <c r="C80" s="38"/>
      <c r="D80" s="38"/>
      <c r="E80" s="40"/>
      <c r="F80" s="40"/>
      <c r="G80" s="40"/>
    </row>
    <row r="81" spans="1:7" s="31" customFormat="1" ht="15.75" x14ac:dyDescent="0.25">
      <c r="A81" s="10" t="s">
        <v>46</v>
      </c>
      <c r="B81" s="11"/>
      <c r="C81" s="10"/>
      <c r="D81" s="10"/>
      <c r="E81" s="10"/>
      <c r="F81" s="10"/>
      <c r="G81" s="10"/>
    </row>
    <row r="82" spans="1:7" s="31" customFormat="1" ht="25.5" x14ac:dyDescent="0.25">
      <c r="A82" s="2">
        <v>6</v>
      </c>
      <c r="B82" s="3">
        <v>15</v>
      </c>
      <c r="C82" s="4">
        <v>4156</v>
      </c>
      <c r="D82" s="5" t="s">
        <v>8</v>
      </c>
      <c r="E82" s="6" t="s">
        <v>9</v>
      </c>
      <c r="F82" s="7">
        <v>7880539</v>
      </c>
      <c r="G82" s="7">
        <v>609669500</v>
      </c>
    </row>
    <row r="83" spans="1:7" s="31" customFormat="1" x14ac:dyDescent="0.25">
      <c r="A83" s="33" t="s">
        <v>47</v>
      </c>
      <c r="B83" s="34"/>
      <c r="C83" s="35"/>
      <c r="D83" s="36"/>
      <c r="E83" s="37"/>
      <c r="F83" s="37"/>
      <c r="G83" s="37">
        <f>+SUBTOTAL(9,G82:G82)</f>
        <v>609669500</v>
      </c>
    </row>
    <row r="84" spans="1:7" ht="16.5" customHeight="1" x14ac:dyDescent="0.25">
      <c r="A84" s="29"/>
      <c r="B84" s="30"/>
      <c r="C84" s="29"/>
      <c r="D84" s="29"/>
      <c r="E84" s="29"/>
      <c r="F84" s="29"/>
      <c r="G84" s="29"/>
    </row>
    <row r="85" spans="1:7" ht="15.75" x14ac:dyDescent="0.25">
      <c r="A85" s="10" t="s">
        <v>13</v>
      </c>
      <c r="B85" s="11"/>
      <c r="C85" s="10"/>
      <c r="D85" s="10"/>
      <c r="E85" s="10"/>
      <c r="F85" s="10"/>
      <c r="G85" s="10"/>
    </row>
    <row r="86" spans="1:7" ht="25.5" x14ac:dyDescent="0.25">
      <c r="A86" s="2">
        <v>9</v>
      </c>
      <c r="B86" s="3">
        <v>0</v>
      </c>
      <c r="C86" s="4">
        <v>4311</v>
      </c>
      <c r="D86" s="5" t="s">
        <v>36</v>
      </c>
      <c r="E86" s="6" t="s">
        <v>9</v>
      </c>
      <c r="F86" s="7">
        <v>7880539</v>
      </c>
      <c r="G86" s="7">
        <v>232878700</v>
      </c>
    </row>
    <row r="87" spans="1:7" ht="25.5" x14ac:dyDescent="0.25">
      <c r="A87" s="2">
        <v>9</v>
      </c>
      <c r="B87" s="3">
        <v>0</v>
      </c>
      <c r="C87" s="4">
        <v>4313</v>
      </c>
      <c r="D87" s="5" t="s">
        <v>37</v>
      </c>
      <c r="E87" s="6" t="s">
        <v>9</v>
      </c>
      <c r="F87" s="7">
        <v>7880539</v>
      </c>
      <c r="G87" s="7">
        <v>41000000</v>
      </c>
    </row>
    <row r="88" spans="1:7" ht="25.5" x14ac:dyDescent="0.25">
      <c r="A88" s="2">
        <v>9</v>
      </c>
      <c r="B88" s="3">
        <v>0</v>
      </c>
      <c r="C88" s="4">
        <v>4314</v>
      </c>
      <c r="D88" s="5" t="s">
        <v>38</v>
      </c>
      <c r="E88" s="6" t="s">
        <v>9</v>
      </c>
      <c r="F88" s="7">
        <v>7880539</v>
      </c>
      <c r="G88" s="7">
        <v>20000000</v>
      </c>
    </row>
    <row r="89" spans="1:7" ht="25.5" x14ac:dyDescent="0.25">
      <c r="A89" s="2">
        <v>9</v>
      </c>
      <c r="B89" s="3">
        <v>0</v>
      </c>
      <c r="C89" s="4">
        <v>4314</v>
      </c>
      <c r="D89" s="5" t="s">
        <v>14</v>
      </c>
      <c r="E89" s="6" t="s">
        <v>9</v>
      </c>
      <c r="F89" s="7">
        <v>7880539</v>
      </c>
      <c r="G89" s="7">
        <v>36742200</v>
      </c>
    </row>
    <row r="90" spans="1:7" ht="25.5" x14ac:dyDescent="0.25">
      <c r="A90" s="2">
        <v>9</v>
      </c>
      <c r="B90" s="3">
        <v>0</v>
      </c>
      <c r="C90" s="4">
        <v>6133</v>
      </c>
      <c r="D90" s="5" t="s">
        <v>15</v>
      </c>
      <c r="E90" s="6" t="s">
        <v>9</v>
      </c>
      <c r="F90" s="7">
        <v>7880539</v>
      </c>
      <c r="G90" s="7">
        <v>20000000</v>
      </c>
    </row>
    <row r="91" spans="1:7" ht="25.5" x14ac:dyDescent="0.25">
      <c r="A91" s="2">
        <v>9</v>
      </c>
      <c r="B91" s="3">
        <v>0</v>
      </c>
      <c r="C91" s="4">
        <v>6151</v>
      </c>
      <c r="D91" s="5" t="s">
        <v>31</v>
      </c>
      <c r="E91" s="6" t="s">
        <v>9</v>
      </c>
      <c r="F91" s="7">
        <v>7880539</v>
      </c>
      <c r="G91" s="7">
        <v>105693000</v>
      </c>
    </row>
    <row r="92" spans="1:7" ht="25.5" x14ac:dyDescent="0.25">
      <c r="A92" s="2">
        <v>9</v>
      </c>
      <c r="B92" s="3">
        <v>38</v>
      </c>
      <c r="C92" s="4">
        <v>4614</v>
      </c>
      <c r="D92" s="5" t="s">
        <v>21</v>
      </c>
      <c r="E92" s="6" t="s">
        <v>9</v>
      </c>
      <c r="F92" s="7">
        <v>7880539</v>
      </c>
      <c r="G92" s="7">
        <v>195942599</v>
      </c>
    </row>
    <row r="93" spans="1:7" s="31" customFormat="1" x14ac:dyDescent="0.25">
      <c r="A93" s="33" t="s">
        <v>16</v>
      </c>
      <c r="B93" s="34"/>
      <c r="C93" s="35"/>
      <c r="D93" s="36"/>
      <c r="E93" s="37"/>
      <c r="F93" s="37"/>
      <c r="G93" s="37">
        <f>+SUBTOTAL(9,G85:G92)</f>
        <v>652256499</v>
      </c>
    </row>
    <row r="94" spans="1:7" ht="15.75" x14ac:dyDescent="0.25">
      <c r="A94" s="8"/>
      <c r="B94" s="9"/>
      <c r="C94" s="8"/>
      <c r="D94" s="8"/>
      <c r="E94" s="8"/>
      <c r="F94" s="8"/>
      <c r="G94" s="8"/>
    </row>
    <row r="95" spans="1:7" ht="15.75" x14ac:dyDescent="0.25">
      <c r="A95" s="10" t="s">
        <v>17</v>
      </c>
      <c r="B95" s="11"/>
      <c r="C95" s="10"/>
      <c r="D95" s="10"/>
      <c r="E95" s="10"/>
      <c r="F95" s="10"/>
      <c r="G95" s="10"/>
    </row>
    <row r="96" spans="1:7" ht="25.5" x14ac:dyDescent="0.25">
      <c r="A96" s="2">
        <v>10</v>
      </c>
      <c r="B96" s="3">
        <v>0</v>
      </c>
      <c r="C96" s="4">
        <v>6195</v>
      </c>
      <c r="D96" s="5" t="s">
        <v>39</v>
      </c>
      <c r="E96" s="6" t="s">
        <v>9</v>
      </c>
      <c r="F96" s="7">
        <v>7880539</v>
      </c>
      <c r="G96" s="7">
        <v>20470000</v>
      </c>
    </row>
    <row r="97" spans="1:7" ht="25.5" x14ac:dyDescent="0.25">
      <c r="A97" s="2">
        <v>10</v>
      </c>
      <c r="B97" s="3">
        <v>42</v>
      </c>
      <c r="C97" s="4">
        <v>4156</v>
      </c>
      <c r="D97" s="5" t="s">
        <v>8</v>
      </c>
      <c r="E97" s="6" t="s">
        <v>9</v>
      </c>
      <c r="F97" s="7">
        <v>7880539</v>
      </c>
      <c r="G97" s="7">
        <v>700000</v>
      </c>
    </row>
    <row r="98" spans="1:7" ht="25.5" x14ac:dyDescent="0.25">
      <c r="A98" s="2">
        <v>10</v>
      </c>
      <c r="B98" s="3">
        <v>174</v>
      </c>
      <c r="C98" s="4">
        <v>4156</v>
      </c>
      <c r="D98" s="5" t="s">
        <v>8</v>
      </c>
      <c r="E98" s="6" t="s">
        <v>9</v>
      </c>
      <c r="F98" s="7">
        <v>7880539</v>
      </c>
      <c r="G98" s="7">
        <v>21000000</v>
      </c>
    </row>
    <row r="99" spans="1:7" x14ac:dyDescent="0.25">
      <c r="A99" s="33" t="s">
        <v>18</v>
      </c>
      <c r="B99" s="34"/>
      <c r="C99" s="35"/>
      <c r="D99" s="36"/>
      <c r="E99" s="37"/>
      <c r="F99" s="37"/>
      <c r="G99" s="37">
        <f>+SUBTOTAL(9,G96:G98)</f>
        <v>42170000</v>
      </c>
    </row>
    <row r="100" spans="1:7" ht="15.75" x14ac:dyDescent="0.25">
      <c r="A100" s="8"/>
      <c r="B100" s="9"/>
      <c r="C100" s="8"/>
      <c r="D100" s="8"/>
      <c r="E100" s="8"/>
      <c r="F100" s="8"/>
      <c r="G100" s="8"/>
    </row>
    <row r="101" spans="1:7" ht="15.75" x14ac:dyDescent="0.25">
      <c r="A101" s="10" t="s">
        <v>19</v>
      </c>
      <c r="B101" s="11"/>
      <c r="C101" s="10"/>
      <c r="D101" s="10"/>
      <c r="E101" s="10"/>
      <c r="F101" s="10"/>
      <c r="G101" s="10"/>
    </row>
    <row r="102" spans="1:7" ht="25.5" x14ac:dyDescent="0.25">
      <c r="A102" s="2">
        <v>11</v>
      </c>
      <c r="B102" s="3">
        <v>0</v>
      </c>
      <c r="C102" s="4">
        <v>4417</v>
      </c>
      <c r="D102" s="5" t="s">
        <v>40</v>
      </c>
      <c r="E102" s="6" t="s">
        <v>9</v>
      </c>
      <c r="F102" s="7">
        <v>7880539</v>
      </c>
      <c r="G102" s="7">
        <v>120000000</v>
      </c>
    </row>
    <row r="103" spans="1:7" x14ac:dyDescent="0.25">
      <c r="A103" s="33" t="s">
        <v>20</v>
      </c>
      <c r="B103" s="34"/>
      <c r="C103" s="35"/>
      <c r="D103" s="36"/>
      <c r="E103" s="37"/>
      <c r="F103" s="37"/>
      <c r="G103" s="37">
        <f>+SUBTOTAL(9,G102:G102)</f>
        <v>120000000</v>
      </c>
    </row>
    <row r="104" spans="1:7" ht="15.75" x14ac:dyDescent="0.25">
      <c r="A104" s="8"/>
      <c r="B104" s="9"/>
      <c r="C104" s="8"/>
      <c r="D104" s="8"/>
      <c r="E104" s="8"/>
      <c r="F104" s="8"/>
      <c r="G104" s="8"/>
    </row>
    <row r="105" spans="1:7" ht="15.75" x14ac:dyDescent="0.25">
      <c r="A105" s="10" t="s">
        <v>22</v>
      </c>
      <c r="B105" s="11"/>
      <c r="C105" s="10"/>
      <c r="D105" s="10"/>
      <c r="E105" s="10"/>
      <c r="F105" s="10"/>
      <c r="G105" s="10"/>
    </row>
    <row r="106" spans="1:7" ht="25.5" x14ac:dyDescent="0.25">
      <c r="A106" s="2">
        <v>13</v>
      </c>
      <c r="B106" s="3">
        <v>0</v>
      </c>
      <c r="C106" s="4">
        <v>4384</v>
      </c>
      <c r="D106" s="5" t="s">
        <v>23</v>
      </c>
      <c r="E106" s="6" t="s">
        <v>9</v>
      </c>
      <c r="F106" s="7">
        <v>7880539</v>
      </c>
      <c r="G106" s="7">
        <v>15000000</v>
      </c>
    </row>
    <row r="107" spans="1:7" x14ac:dyDescent="0.25">
      <c r="A107" s="33" t="s">
        <v>24</v>
      </c>
      <c r="B107" s="34"/>
      <c r="C107" s="35"/>
      <c r="D107" s="36"/>
      <c r="E107" s="37"/>
      <c r="F107" s="37"/>
      <c r="G107" s="37">
        <f>+SUBTOTAL(9,G106:G106)</f>
        <v>15000000</v>
      </c>
    </row>
    <row r="108" spans="1:7" x14ac:dyDescent="0.25">
      <c r="A108" s="13"/>
      <c r="B108" s="14"/>
      <c r="C108" s="15"/>
      <c r="D108" s="16"/>
      <c r="E108" s="17"/>
      <c r="F108" s="17"/>
      <c r="G108" s="17"/>
    </row>
    <row r="109" spans="1:7" ht="15.75" x14ac:dyDescent="0.25">
      <c r="A109" s="10" t="s">
        <v>25</v>
      </c>
      <c r="B109" s="11"/>
      <c r="C109" s="10"/>
      <c r="D109" s="10"/>
      <c r="E109" s="10"/>
      <c r="F109" s="10"/>
      <c r="G109" s="10"/>
    </row>
    <row r="110" spans="1:7" ht="25.5" x14ac:dyDescent="0.25">
      <c r="A110" s="2">
        <v>23</v>
      </c>
      <c r="B110" s="3">
        <v>0</v>
      </c>
      <c r="C110" s="4">
        <v>8331</v>
      </c>
      <c r="D110" s="5" t="s">
        <v>26</v>
      </c>
      <c r="E110" s="6" t="s">
        <v>9</v>
      </c>
      <c r="F110" s="7">
        <v>7880539</v>
      </c>
      <c r="G110" s="7">
        <v>1657729600</v>
      </c>
    </row>
    <row r="111" spans="1:7" x14ac:dyDescent="0.25">
      <c r="A111" s="33" t="s">
        <v>27</v>
      </c>
      <c r="B111" s="34"/>
      <c r="C111" s="35"/>
      <c r="D111" s="36"/>
      <c r="E111" s="37"/>
      <c r="F111" s="37"/>
      <c r="G111" s="37">
        <f t="shared" ref="G111" si="0">+SUBTOTAL(9,G110:G110)</f>
        <v>1657729600</v>
      </c>
    </row>
    <row r="112" spans="1:7" x14ac:dyDescent="0.25">
      <c r="A112" s="13"/>
      <c r="B112" s="14"/>
      <c r="C112" s="15"/>
      <c r="D112" s="16"/>
      <c r="E112" s="17"/>
      <c r="F112" s="17"/>
      <c r="G112" s="17"/>
    </row>
    <row r="113" spans="1:7" ht="15.75" x14ac:dyDescent="0.25">
      <c r="A113" s="10" t="s">
        <v>43</v>
      </c>
      <c r="B113" s="11"/>
      <c r="C113" s="10"/>
      <c r="D113" s="10"/>
      <c r="E113" s="10"/>
      <c r="F113" s="10"/>
      <c r="G113" s="10"/>
    </row>
    <row r="114" spans="1:7" ht="25.5" x14ac:dyDescent="0.25">
      <c r="A114" s="2">
        <v>29</v>
      </c>
      <c r="B114" s="3">
        <v>0</v>
      </c>
      <c r="C114" s="4">
        <v>4156</v>
      </c>
      <c r="D114" s="5" t="s">
        <v>44</v>
      </c>
      <c r="E114" s="6" t="s">
        <v>9</v>
      </c>
      <c r="F114" s="7">
        <v>7880539</v>
      </c>
      <c r="G114" s="7">
        <v>200000000</v>
      </c>
    </row>
    <row r="115" spans="1:7" x14ac:dyDescent="0.25">
      <c r="A115" s="33" t="s">
        <v>45</v>
      </c>
      <c r="B115" s="34"/>
      <c r="C115" s="35"/>
      <c r="D115" s="36"/>
      <c r="E115" s="37"/>
      <c r="F115" s="37"/>
      <c r="G115" s="37">
        <f>+SUBTOTAL(9,G114:G114)</f>
        <v>200000000</v>
      </c>
    </row>
    <row r="116" spans="1:7" x14ac:dyDescent="0.25">
      <c r="A116" s="13"/>
      <c r="B116" s="14"/>
      <c r="C116" s="15"/>
      <c r="D116" s="16"/>
      <c r="E116" s="17"/>
      <c r="F116" s="17"/>
      <c r="G116" s="17"/>
    </row>
    <row r="117" spans="1:7" ht="15.75" x14ac:dyDescent="0.25">
      <c r="A117" s="10" t="s">
        <v>28</v>
      </c>
      <c r="B117" s="11"/>
      <c r="C117" s="10"/>
      <c r="D117" s="10"/>
      <c r="E117" s="23"/>
      <c r="F117" s="23"/>
      <c r="G117" s="23"/>
    </row>
    <row r="118" spans="1:7" ht="25.5" x14ac:dyDescent="0.25">
      <c r="A118" s="2">
        <v>38</v>
      </c>
      <c r="B118" s="3">
        <v>23</v>
      </c>
      <c r="C118" s="4">
        <v>4156</v>
      </c>
      <c r="D118" s="5" t="s">
        <v>8</v>
      </c>
      <c r="E118" s="6" t="s">
        <v>9</v>
      </c>
      <c r="F118" s="7">
        <v>7880539</v>
      </c>
      <c r="G118" s="7">
        <v>50000000</v>
      </c>
    </row>
    <row r="119" spans="1:7" x14ac:dyDescent="0.25">
      <c r="A119" s="33" t="s">
        <v>29</v>
      </c>
      <c r="B119" s="34"/>
      <c r="C119" s="35"/>
      <c r="D119" s="36"/>
      <c r="E119" s="37"/>
      <c r="F119" s="37"/>
      <c r="G119" s="37">
        <f>+SUBTOTAL(9,G118:G118)</f>
        <v>50000000</v>
      </c>
    </row>
    <row r="120" spans="1:7" x14ac:dyDescent="0.25">
      <c r="A120" s="13"/>
      <c r="B120" s="14"/>
      <c r="C120" s="15"/>
      <c r="D120" s="16"/>
      <c r="E120" s="17"/>
      <c r="F120" s="17"/>
      <c r="G120" s="17"/>
    </row>
    <row r="121" spans="1:7" ht="15.75" x14ac:dyDescent="0.25">
      <c r="A121" s="10" t="s">
        <v>41</v>
      </c>
      <c r="B121" s="11"/>
      <c r="C121" s="10"/>
      <c r="D121" s="10"/>
      <c r="E121" s="10"/>
      <c r="F121" s="10"/>
      <c r="G121" s="10"/>
    </row>
    <row r="122" spans="1:7" ht="25.5" x14ac:dyDescent="0.25">
      <c r="A122" s="2">
        <v>42</v>
      </c>
      <c r="B122" s="3">
        <v>605</v>
      </c>
      <c r="C122" s="4">
        <v>4156</v>
      </c>
      <c r="D122" s="5" t="s">
        <v>8</v>
      </c>
      <c r="E122" s="6" t="s">
        <v>9</v>
      </c>
      <c r="F122" s="7">
        <v>7880539</v>
      </c>
      <c r="G122" s="7">
        <v>18569200</v>
      </c>
    </row>
    <row r="123" spans="1:7" x14ac:dyDescent="0.25">
      <c r="A123" s="33" t="s">
        <v>42</v>
      </c>
      <c r="B123" s="34"/>
      <c r="C123" s="35"/>
      <c r="D123" s="36"/>
      <c r="E123" s="37"/>
      <c r="F123" s="37"/>
      <c r="G123" s="37">
        <f>+SUBTOTAL(9,G122:G122)</f>
        <v>18569200</v>
      </c>
    </row>
    <row r="124" spans="1:7" x14ac:dyDescent="0.25">
      <c r="A124" s="18"/>
      <c r="B124" s="19"/>
      <c r="C124" s="20"/>
      <c r="D124" s="21"/>
      <c r="E124" s="22"/>
      <c r="F124" s="22"/>
      <c r="G124" s="26"/>
    </row>
    <row r="125" spans="1:7" x14ac:dyDescent="0.25">
      <c r="A125" s="27"/>
      <c r="B125" s="28"/>
      <c r="C125" s="47" t="s">
        <v>30</v>
      </c>
      <c r="D125" s="47"/>
      <c r="E125" s="47"/>
      <c r="F125" s="48"/>
      <c r="G125" s="24">
        <f>+SUBTOTAL(9,G5:G124)</f>
        <v>8780907485</v>
      </c>
    </row>
  </sheetData>
  <mergeCells count="4">
    <mergeCell ref="A1:G1"/>
    <mergeCell ref="A2:G2"/>
    <mergeCell ref="A3:G3"/>
    <mergeCell ref="C125:F125"/>
  </mergeCells>
  <pageMargins left="0.70866141732283472" right="0.70866141732283472" top="0.74803149606299213" bottom="0.74803149606299213" header="0.31496062992125984" footer="0.31496062992125984"/>
  <pageSetup scale="57" fitToHeight="0" orientation="portrait" horizontalDpi="4294967295" verticalDpi="4294967295" r:id="rId1"/>
  <rowBreaks count="3" manualBreakCount="3">
    <brk id="42" max="16383" man="1"/>
    <brk id="68" max="16383" man="1"/>
    <brk id="1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showGridLines="0" tabSelected="1" topLeftCell="A4" zoomScale="60" zoomScaleNormal="60" workbookViewId="0">
      <selection activeCell="F9" sqref="F9"/>
    </sheetView>
  </sheetViews>
  <sheetFormatPr baseColWidth="10" defaultRowHeight="15" x14ac:dyDescent="0.25"/>
  <cols>
    <col min="1" max="1" width="3.42578125" style="78" bestFit="1" customWidth="1"/>
    <col min="2" max="2" width="4" style="78" bestFit="1" customWidth="1"/>
    <col min="3" max="3" width="8.7109375" style="78" bestFit="1" customWidth="1"/>
    <col min="4" max="4" width="59.5703125" style="52" customWidth="1"/>
    <col min="5" max="6" width="36.28515625" style="52" customWidth="1"/>
    <col min="7" max="7" width="33.7109375" style="52" customWidth="1"/>
    <col min="8" max="8" width="25.5703125" style="52" bestFit="1" customWidth="1"/>
    <col min="9" max="12" width="30.42578125" style="52" bestFit="1" customWidth="1"/>
    <col min="13" max="13" width="29.85546875" style="52" bestFit="1" customWidth="1"/>
    <col min="14" max="14" width="1.7109375" style="52" customWidth="1"/>
    <col min="15" max="15" width="17.85546875" style="52" bestFit="1" customWidth="1"/>
    <col min="16" max="16384" width="11.42578125" style="52"/>
  </cols>
  <sheetData>
    <row r="1" spans="1:15" s="27" customFormat="1" ht="18" x14ac:dyDescent="0.25">
      <c r="A1" s="44" t="s">
        <v>0</v>
      </c>
      <c r="B1" s="44"/>
      <c r="C1" s="44"/>
      <c r="D1" s="44"/>
      <c r="E1" s="44"/>
      <c r="F1" s="44"/>
      <c r="G1" s="44"/>
      <c r="H1" s="44"/>
      <c r="I1" s="44"/>
      <c r="J1" s="44"/>
      <c r="K1" s="44"/>
      <c r="L1" s="44"/>
      <c r="M1" s="44"/>
    </row>
    <row r="2" spans="1:15" s="27" customFormat="1" ht="18.75" x14ac:dyDescent="0.25">
      <c r="A2" s="49" t="s">
        <v>147</v>
      </c>
      <c r="B2" s="49"/>
      <c r="C2" s="49"/>
      <c r="D2" s="49"/>
      <c r="E2" s="49"/>
      <c r="F2" s="49"/>
      <c r="G2" s="49"/>
      <c r="H2" s="49"/>
      <c r="I2" s="49"/>
      <c r="J2" s="49"/>
      <c r="K2" s="49"/>
      <c r="L2" s="49"/>
      <c r="M2" s="49"/>
    </row>
    <row r="3" spans="1:15" s="27" customFormat="1" ht="21" x14ac:dyDescent="0.25">
      <c r="A3" s="50" t="s">
        <v>148</v>
      </c>
      <c r="B3" s="50"/>
      <c r="C3" s="50"/>
      <c r="D3" s="50"/>
      <c r="E3" s="50"/>
      <c r="F3" s="50"/>
      <c r="G3" s="50"/>
      <c r="H3" s="50"/>
      <c r="I3" s="50"/>
      <c r="J3" s="50"/>
      <c r="K3" s="50"/>
      <c r="L3" s="50"/>
      <c r="M3" s="50"/>
    </row>
    <row r="4" spans="1:15" x14ac:dyDescent="0.25">
      <c r="A4" s="51"/>
      <c r="B4" s="51"/>
      <c r="C4" s="51"/>
      <c r="D4" s="51"/>
      <c r="E4" s="51"/>
      <c r="F4" s="51"/>
      <c r="G4" s="51"/>
      <c r="H4" s="51"/>
      <c r="I4" s="51"/>
      <c r="J4" s="51"/>
      <c r="K4" s="51"/>
      <c r="L4" s="51"/>
      <c r="M4" s="51"/>
    </row>
    <row r="5" spans="1:15" s="54" customFormat="1" ht="24" customHeight="1" x14ac:dyDescent="0.25">
      <c r="A5" s="53" t="s">
        <v>1</v>
      </c>
      <c r="B5" s="53" t="s">
        <v>2</v>
      </c>
      <c r="C5" s="53" t="s">
        <v>3</v>
      </c>
      <c r="D5" s="53" t="s">
        <v>4</v>
      </c>
      <c r="E5" s="53" t="s">
        <v>149</v>
      </c>
      <c r="F5" s="53" t="s">
        <v>150</v>
      </c>
      <c r="G5" s="53" t="s">
        <v>151</v>
      </c>
      <c r="H5" s="53">
        <v>2019</v>
      </c>
      <c r="I5" s="53">
        <f>H5+1</f>
        <v>2020</v>
      </c>
      <c r="J5" s="53">
        <f t="shared" ref="J5:M5" si="0">I5+1</f>
        <v>2021</v>
      </c>
      <c r="K5" s="53">
        <f t="shared" si="0"/>
        <v>2022</v>
      </c>
      <c r="L5" s="53">
        <f t="shared" si="0"/>
        <v>2023</v>
      </c>
      <c r="M5" s="53">
        <f t="shared" si="0"/>
        <v>2024</v>
      </c>
    </row>
    <row r="6" spans="1:15" s="63" customFormat="1" ht="60" x14ac:dyDescent="0.25">
      <c r="A6" s="55" t="s">
        <v>152</v>
      </c>
      <c r="B6" s="55" t="s">
        <v>153</v>
      </c>
      <c r="C6" s="56">
        <v>6124</v>
      </c>
      <c r="D6" s="57" t="s">
        <v>154</v>
      </c>
      <c r="E6" s="58" t="s">
        <v>155</v>
      </c>
      <c r="F6" s="59" t="s">
        <v>156</v>
      </c>
      <c r="G6" s="60">
        <f>SUM(H6:M6)</f>
        <v>317004676.03488839</v>
      </c>
      <c r="H6" s="61">
        <f>7344890-308864.9732</f>
        <v>7036025.0268000001</v>
      </c>
      <c r="I6" s="61">
        <v>55794357.181455903</v>
      </c>
      <c r="J6" s="61">
        <v>74392476.241941214</v>
      </c>
      <c r="K6" s="61">
        <v>74392476.241941214</v>
      </c>
      <c r="L6" s="61">
        <v>74392476.241941214</v>
      </c>
      <c r="M6" s="61">
        <v>30996865.100808837</v>
      </c>
      <c r="N6" s="62"/>
    </row>
    <row r="7" spans="1:15" s="63" customFormat="1" ht="165" x14ac:dyDescent="0.25">
      <c r="A7" s="64" t="s">
        <v>152</v>
      </c>
      <c r="B7" s="64" t="s">
        <v>153</v>
      </c>
      <c r="C7" s="65">
        <v>6151</v>
      </c>
      <c r="D7" s="57" t="s">
        <v>157</v>
      </c>
      <c r="E7" s="58" t="s">
        <v>158</v>
      </c>
      <c r="F7" s="58" t="s">
        <v>159</v>
      </c>
      <c r="G7" s="66">
        <f>SUM(H7:M7)</f>
        <v>1793289918.1300001</v>
      </c>
      <c r="H7" s="61">
        <v>40832467</v>
      </c>
      <c r="I7" s="61">
        <v>280393192.24000001</v>
      </c>
      <c r="J7" s="61">
        <v>420589788.36000001</v>
      </c>
      <c r="K7" s="61">
        <v>420589788.36000001</v>
      </c>
      <c r="L7" s="61">
        <v>420589788.36000001</v>
      </c>
      <c r="M7" s="61">
        <v>210294893.81</v>
      </c>
      <c r="N7" s="62"/>
      <c r="O7" s="67"/>
    </row>
    <row r="8" spans="1:15" s="63" customFormat="1" ht="135" x14ac:dyDescent="0.25">
      <c r="A8" s="64" t="s">
        <v>152</v>
      </c>
      <c r="B8" s="64" t="s">
        <v>153</v>
      </c>
      <c r="C8" s="65">
        <v>6151</v>
      </c>
      <c r="D8" s="57" t="s">
        <v>160</v>
      </c>
      <c r="E8" s="58" t="s">
        <v>161</v>
      </c>
      <c r="F8" s="58" t="s">
        <v>162</v>
      </c>
      <c r="G8" s="66">
        <f t="shared" ref="G8:G11" si="1">SUM(H8:M8)</f>
        <v>1625999222.8099999</v>
      </c>
      <c r="H8" s="61">
        <v>33312873</v>
      </c>
      <c r="I8" s="61">
        <v>306285836.5</v>
      </c>
      <c r="J8" s="61">
        <v>367543003.80000001</v>
      </c>
      <c r="K8" s="61">
        <v>367543003.80000001</v>
      </c>
      <c r="L8" s="61">
        <v>367543003.80000001</v>
      </c>
      <c r="M8" s="61">
        <v>183771501.91</v>
      </c>
      <c r="N8" s="62"/>
      <c r="O8" s="67"/>
    </row>
    <row r="9" spans="1:15" s="63" customFormat="1" ht="90" x14ac:dyDescent="0.25">
      <c r="A9" s="64" t="s">
        <v>152</v>
      </c>
      <c r="B9" s="64" t="s">
        <v>153</v>
      </c>
      <c r="C9" s="65">
        <v>6151</v>
      </c>
      <c r="D9" s="57" t="s">
        <v>163</v>
      </c>
      <c r="E9" s="58" t="s">
        <v>164</v>
      </c>
      <c r="F9" s="58" t="s">
        <v>165</v>
      </c>
      <c r="G9" s="66">
        <f t="shared" si="1"/>
        <v>930040799.12</v>
      </c>
      <c r="H9" s="61">
        <v>25145958</v>
      </c>
      <c r="I9" s="61">
        <v>159687324.90000001</v>
      </c>
      <c r="J9" s="61">
        <v>212916433.19999999</v>
      </c>
      <c r="K9" s="61">
        <v>212916433.19999999</v>
      </c>
      <c r="L9" s="61">
        <v>212916433.19999999</v>
      </c>
      <c r="M9" s="61">
        <v>106458216.62</v>
      </c>
      <c r="N9" s="62"/>
      <c r="O9" s="67"/>
    </row>
    <row r="10" spans="1:15" s="63" customFormat="1" ht="75" x14ac:dyDescent="0.25">
      <c r="A10" s="64" t="s">
        <v>152</v>
      </c>
      <c r="B10" s="64" t="s">
        <v>153</v>
      </c>
      <c r="C10" s="65">
        <v>6151</v>
      </c>
      <c r="D10" s="57" t="s">
        <v>166</v>
      </c>
      <c r="E10" s="58" t="s">
        <v>167</v>
      </c>
      <c r="F10" s="58" t="s">
        <v>168</v>
      </c>
      <c r="G10" s="66">
        <f t="shared" si="1"/>
        <v>1515545072.043016</v>
      </c>
      <c r="H10" s="61">
        <v>20434078</v>
      </c>
      <c r="I10" s="61">
        <v>267413319.28516191</v>
      </c>
      <c r="J10" s="61">
        <v>334826638.57032382</v>
      </c>
      <c r="K10" s="61">
        <v>334826638.57032382</v>
      </c>
      <c r="L10" s="61">
        <v>334826638.57032382</v>
      </c>
      <c r="M10" s="61">
        <v>223217759.04688257</v>
      </c>
      <c r="N10" s="62"/>
    </row>
    <row r="11" spans="1:15" s="63" customFormat="1" ht="90" x14ac:dyDescent="0.25">
      <c r="A11" s="64" t="s">
        <v>152</v>
      </c>
      <c r="B11" s="64" t="s">
        <v>153</v>
      </c>
      <c r="C11" s="65">
        <v>6151</v>
      </c>
      <c r="D11" s="57" t="s">
        <v>169</v>
      </c>
      <c r="E11" s="58" t="s">
        <v>170</v>
      </c>
      <c r="F11" s="58" t="s">
        <v>171</v>
      </c>
      <c r="G11" s="66">
        <f t="shared" si="1"/>
        <v>341715182.63999999</v>
      </c>
      <c r="H11" s="61">
        <v>15000000</v>
      </c>
      <c r="I11" s="61">
        <v>71283312.599999994</v>
      </c>
      <c r="J11" s="61">
        <v>71283312.599999994</v>
      </c>
      <c r="K11" s="61">
        <v>71283312.599999994</v>
      </c>
      <c r="L11" s="61">
        <v>71283312.599999994</v>
      </c>
      <c r="M11" s="61">
        <v>41581932.240000002</v>
      </c>
      <c r="N11" s="62"/>
    </row>
    <row r="12" spans="1:15" ht="60" x14ac:dyDescent="0.25">
      <c r="A12" s="55" t="s">
        <v>152</v>
      </c>
      <c r="B12" s="55" t="s">
        <v>153</v>
      </c>
      <c r="C12" s="56">
        <v>6134</v>
      </c>
      <c r="D12" s="57" t="s">
        <v>172</v>
      </c>
      <c r="E12" s="56" t="s">
        <v>173</v>
      </c>
      <c r="F12" s="59" t="s">
        <v>156</v>
      </c>
      <c r="G12" s="60">
        <f>SUM(H12:M12)</f>
        <v>2500000000</v>
      </c>
      <c r="H12" s="61">
        <v>0</v>
      </c>
      <c r="I12" s="61">
        <f>900000000</f>
        <v>900000000</v>
      </c>
      <c r="J12" s="68">
        <f>320000000+(320000000/4)</f>
        <v>400000000</v>
      </c>
      <c r="K12" s="68">
        <f>320000000+(320000000/4)</f>
        <v>400000000</v>
      </c>
      <c r="L12" s="68">
        <f>320000000+(320000000/4)</f>
        <v>400000000</v>
      </c>
      <c r="M12" s="68">
        <f>320000000+(320000000/4)</f>
        <v>400000000</v>
      </c>
      <c r="N12" s="62"/>
    </row>
    <row r="13" spans="1:15" ht="51" customHeight="1" x14ac:dyDescent="0.25">
      <c r="A13" s="55" t="s">
        <v>152</v>
      </c>
      <c r="B13" s="55" t="s">
        <v>153</v>
      </c>
      <c r="C13" s="56">
        <v>6152</v>
      </c>
      <c r="D13" s="57" t="s">
        <v>174</v>
      </c>
      <c r="E13" s="56" t="s">
        <v>54</v>
      </c>
      <c r="F13" s="59" t="s">
        <v>156</v>
      </c>
      <c r="G13" s="60">
        <f>SUM(H13:M13)</f>
        <v>2250000000</v>
      </c>
      <c r="H13" s="61">
        <v>0</v>
      </c>
      <c r="I13" s="61">
        <v>250000000</v>
      </c>
      <c r="J13" s="68">
        <f>2000000000*0.28</f>
        <v>560000000</v>
      </c>
      <c r="K13" s="68">
        <f>2000000000*0.28</f>
        <v>560000000</v>
      </c>
      <c r="L13" s="68">
        <f>2000000000*0.28</f>
        <v>560000000</v>
      </c>
      <c r="M13" s="68">
        <f>2000000000*(1-0.28*3)</f>
        <v>319999999.99999982</v>
      </c>
      <c r="N13" s="62"/>
    </row>
    <row r="14" spans="1:15" ht="30" x14ac:dyDescent="0.25">
      <c r="A14" s="55" t="s">
        <v>152</v>
      </c>
      <c r="B14" s="55" t="s">
        <v>153</v>
      </c>
      <c r="C14" s="56">
        <v>6151</v>
      </c>
      <c r="D14" s="57" t="s">
        <v>175</v>
      </c>
      <c r="E14" s="56" t="s">
        <v>173</v>
      </c>
      <c r="F14" s="59" t="s">
        <v>156</v>
      </c>
      <c r="G14" s="60">
        <f>SUM(I14:M14)</f>
        <v>2500000000</v>
      </c>
      <c r="H14" s="61">
        <v>0</v>
      </c>
      <c r="I14" s="61">
        <v>500000000</v>
      </c>
      <c r="J14" s="61">
        <v>500000000</v>
      </c>
      <c r="K14" s="61">
        <v>500000000</v>
      </c>
      <c r="L14" s="61">
        <v>500000000</v>
      </c>
      <c r="M14" s="61">
        <v>500000000</v>
      </c>
      <c r="N14" s="62"/>
    </row>
    <row r="15" spans="1:15" s="76" customFormat="1" ht="24.75" customHeight="1" x14ac:dyDescent="0.25">
      <c r="A15" s="69" t="s">
        <v>176</v>
      </c>
      <c r="B15" s="70"/>
      <c r="C15" s="70"/>
      <c r="D15" s="70"/>
      <c r="E15" s="71"/>
      <c r="F15" s="72"/>
      <c r="G15" s="66">
        <f>SUM(H15:M15)</f>
        <v>13773594870.777903</v>
      </c>
      <c r="H15" s="73">
        <f>SUM(H6:H14)</f>
        <v>141761401.02680001</v>
      </c>
      <c r="I15" s="73">
        <f t="shared" ref="I15:M15" si="2">SUM(I6:I14)</f>
        <v>2790857342.7066174</v>
      </c>
      <c r="J15" s="73">
        <f t="shared" si="2"/>
        <v>2941551652.772265</v>
      </c>
      <c r="K15" s="73">
        <f t="shared" si="2"/>
        <v>2941551652.772265</v>
      </c>
      <c r="L15" s="73">
        <f t="shared" si="2"/>
        <v>2941551652.772265</v>
      </c>
      <c r="M15" s="73">
        <f t="shared" si="2"/>
        <v>2016321168.7276912</v>
      </c>
      <c r="N15" s="74"/>
      <c r="O15" s="75"/>
    </row>
    <row r="16" spans="1:15" x14ac:dyDescent="0.25">
      <c r="A16" s="77" t="s">
        <v>177</v>
      </c>
      <c r="G16" s="79"/>
      <c r="H16" s="80"/>
      <c r="I16" s="80"/>
      <c r="J16" s="80"/>
      <c r="K16" s="80"/>
      <c r="L16" s="80"/>
      <c r="M16" s="80"/>
    </row>
    <row r="17" spans="7:13" x14ac:dyDescent="0.25">
      <c r="G17" s="81"/>
      <c r="H17" s="80"/>
      <c r="I17" s="80"/>
      <c r="J17" s="80"/>
      <c r="K17" s="80"/>
      <c r="L17" s="80"/>
      <c r="M17" s="80"/>
    </row>
    <row r="18" spans="7:13" x14ac:dyDescent="0.25">
      <c r="H18" s="80"/>
      <c r="I18" s="80"/>
      <c r="J18" s="80"/>
      <c r="K18" s="80"/>
      <c r="L18" s="80"/>
      <c r="M18" s="80"/>
    </row>
  </sheetData>
  <mergeCells count="4">
    <mergeCell ref="A1:M1"/>
    <mergeCell ref="A2:M2"/>
    <mergeCell ref="A3:M3"/>
    <mergeCell ref="A15:E15"/>
  </mergeCells>
  <pageMargins left="0.23622047244094491" right="0.23622047244094491" top="0.74803149606299213" bottom="0.74803149606299213" header="0.31496062992125984" footer="0.31496062992125984"/>
  <pageSetup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MULTIANUAL 2019-2024</vt:lpstr>
      <vt:lpstr>'MULTIANUAL 2019-2024'!Área_de_impresión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Anabel Rojas</dc:creator>
  <cp:lastModifiedBy>Moises Abraham Roldan Salmeron</cp:lastModifiedBy>
  <cp:lastPrinted>2019-11-01T22:29:44Z</cp:lastPrinted>
  <dcterms:created xsi:type="dcterms:W3CDTF">2019-01-17T20:19:19Z</dcterms:created>
  <dcterms:modified xsi:type="dcterms:W3CDTF">2020-01-15T19:25:15Z</dcterms:modified>
</cp:coreProperties>
</file>