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00000 TOMOS DEL PROYECTO DE PRESUPUESTO\Deuda Pública (Para Tomos)\"/>
    </mc:Choice>
  </mc:AlternateContent>
  <bookViews>
    <workbookView xWindow="0" yWindow="0" windowWidth="28800" windowHeight="12000"/>
  </bookViews>
  <sheets>
    <sheet name="Cuadro 2 2019" sheetId="1" r:id="rId1"/>
  </sheets>
  <definedNames>
    <definedName name="_xlnm.Print_Area" localSheetId="0">'Cuadro 2 2019'!$B$4:$L$105</definedName>
    <definedName name="_xlnm.Print_Titles" localSheetId="0">'Cuadro 2 2019'!$4:$8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1" i="1" l="1"/>
  <c r="J60" i="1"/>
  <c r="J13" i="1" l="1"/>
  <c r="G68" i="1"/>
  <c r="H68" i="1"/>
  <c r="I68" i="1"/>
  <c r="J68" i="1"/>
  <c r="K68" i="1"/>
  <c r="L68" i="1"/>
  <c r="F68" i="1"/>
  <c r="G63" i="1"/>
  <c r="H63" i="1"/>
  <c r="I63" i="1"/>
  <c r="J63" i="1"/>
  <c r="K63" i="1"/>
  <c r="L63" i="1"/>
  <c r="F63" i="1"/>
  <c r="G28" i="1"/>
  <c r="H28" i="1"/>
  <c r="I28" i="1"/>
  <c r="K28" i="1"/>
  <c r="L28" i="1"/>
  <c r="G22" i="1"/>
  <c r="H22" i="1"/>
  <c r="I22" i="1"/>
  <c r="J22" i="1"/>
  <c r="K22" i="1"/>
  <c r="L22" i="1"/>
  <c r="F22" i="1"/>
  <c r="G17" i="1"/>
  <c r="H17" i="1"/>
  <c r="I17" i="1"/>
  <c r="J17" i="1"/>
  <c r="K17" i="1"/>
  <c r="L17" i="1"/>
  <c r="F17" i="1"/>
  <c r="G12" i="1"/>
  <c r="H12" i="1"/>
  <c r="I12" i="1"/>
  <c r="K12" i="1"/>
  <c r="F12" i="1"/>
  <c r="G11" i="1" l="1"/>
  <c r="I27" i="1"/>
  <c r="K11" i="1"/>
  <c r="I11" i="1"/>
  <c r="L27" i="1"/>
  <c r="H27" i="1"/>
  <c r="G27" i="1"/>
  <c r="K27" i="1"/>
  <c r="H11" i="1"/>
  <c r="F28" i="1"/>
  <c r="F27" i="1" s="1"/>
  <c r="F81" i="1"/>
  <c r="F11" i="1"/>
  <c r="J76" i="1" l="1"/>
  <c r="K81" i="1"/>
  <c r="K10" i="1" s="1"/>
  <c r="K74" i="1" s="1"/>
  <c r="J56" i="1"/>
  <c r="J53" i="1"/>
  <c r="J52" i="1"/>
  <c r="J51" i="1"/>
  <c r="J49" i="1"/>
  <c r="J48" i="1"/>
  <c r="J47" i="1"/>
  <c r="J46" i="1"/>
  <c r="J59" i="1"/>
  <c r="J58" i="1"/>
  <c r="F79" i="1" l="1"/>
  <c r="F76" i="1" s="1"/>
  <c r="G76" i="1"/>
  <c r="H76" i="1"/>
  <c r="I76" i="1"/>
  <c r="K76" i="1"/>
  <c r="L76" i="1"/>
  <c r="G81" i="1" l="1"/>
  <c r="H81" i="1"/>
  <c r="I81" i="1"/>
  <c r="L81" i="1"/>
  <c r="J12" i="1"/>
  <c r="J11" i="1" s="1"/>
  <c r="L13" i="1"/>
  <c r="L12" i="1" s="1"/>
  <c r="L11" i="1" s="1"/>
  <c r="L10" i="1" l="1"/>
  <c r="L74" i="1" s="1"/>
  <c r="G10" i="1"/>
  <c r="G74" i="1" s="1"/>
  <c r="F10" i="1" l="1"/>
  <c r="F74" i="1" s="1"/>
  <c r="J38" i="1"/>
  <c r="J28" i="1" s="1"/>
  <c r="J27" i="1" s="1"/>
  <c r="J10" i="1" l="1"/>
  <c r="J74" i="1" s="1"/>
  <c r="J83" i="1"/>
  <c r="J89" i="1" l="1"/>
  <c r="J88" i="1"/>
  <c r="J87" i="1"/>
  <c r="J86" i="1"/>
  <c r="J85" i="1"/>
  <c r="J84" i="1"/>
  <c r="J81" i="1" l="1"/>
  <c r="I10" i="1" l="1"/>
  <c r="I74" i="1" s="1"/>
  <c r="H10" i="1"/>
  <c r="H74" i="1" s="1"/>
</calcChain>
</file>

<file path=xl/sharedStrings.xml><?xml version="1.0" encoding="utf-8"?>
<sst xmlns="http://schemas.openxmlformats.org/spreadsheetml/2006/main" count="99" uniqueCount="71">
  <si>
    <t>Informe Analítico de la Deuda Pública y Otros Pasivos - LDF</t>
  </si>
  <si>
    <t>(PESOS)</t>
  </si>
  <si>
    <t>Denominación de la Deuda Pública y Otros Pasivos (c)</t>
  </si>
  <si>
    <t xml:space="preserve">Saldo Final del Periodo (h)
h=d+e-f+g
</t>
  </si>
  <si>
    <t>1. Deuda Pública (1=A+B)</t>
  </si>
  <si>
    <t>A. Corto Plazo (A=a1+a2+a3)</t>
  </si>
  <si>
    <t>a1) Instituciones de Crédito</t>
  </si>
  <si>
    <t>B. Instituciones de Crédito 2</t>
  </si>
  <si>
    <t>C. Instituciones de Crédito 3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</si>
  <si>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</si>
  <si>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</si>
  <si>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</si>
  <si>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</si>
  <si>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</si>
  <si>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</si>
  <si>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</si>
  <si>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</si>
  <si>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</si>
  <si>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b2) Títulos y Valores</t>
  </si>
  <si>
    <t>b3) Arrendamientos Financieros</t>
  </si>
  <si>
    <t>A.Arrendamiento Financiero</t>
  </si>
  <si>
    <t xml:space="preserve">B. Arrendamiento Financiero </t>
  </si>
  <si>
    <t>C.Arrendamiento Financiero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</si>
  <si>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</si>
  <si>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</si>
  <si>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Arial"/>
        <family val="2"/>
      </rPr>
      <t xml:space="preserve">1 </t>
    </r>
    <r>
      <rPr>
        <b/>
        <sz val="11"/>
        <color indexed="8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</si>
  <si>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(Informativo)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</si>
  <si>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</si>
  <si>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</si>
  <si>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</si>
  <si>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</si>
  <si>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</si>
  <si>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</si>
  <si>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</si>
  <si>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</si>
  <si>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</si>
  <si>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</t>
  </si>
  <si>
    <t xml:space="preserve"> (n)</t>
  </si>
  <si>
    <t xml:space="preserve"> (o)</t>
  </si>
  <si>
    <t>(p)</t>
  </si>
  <si>
    <t>(m)</t>
  </si>
  <si>
    <t>6. Obligaciones a Corto Plazo (Informativo)</t>
  </si>
  <si>
    <t>Interacciones</t>
  </si>
  <si>
    <t>Banorte</t>
  </si>
  <si>
    <t>Santander</t>
  </si>
  <si>
    <t>Banamex</t>
  </si>
  <si>
    <t>Scotiabank</t>
  </si>
  <si>
    <t xml:space="preserve">Banorte </t>
  </si>
  <si>
    <t>Bancomer</t>
  </si>
  <si>
    <t>Banobras</t>
  </si>
  <si>
    <t xml:space="preserve">Bancomer </t>
  </si>
  <si>
    <t>SECRETARÍA DE LA HACIENDA PÚBLICA</t>
  </si>
  <si>
    <t>Del 1 de Enero al 31 deDiciembre de 2019 (b)</t>
  </si>
  <si>
    <t xml:space="preserve">SIAPA </t>
  </si>
  <si>
    <t xml:space="preserve">Municipios </t>
  </si>
  <si>
    <t>LCGM*</t>
  </si>
  <si>
    <t xml:space="preserve">b1) Instituciones de Crédito </t>
  </si>
  <si>
    <t>*</t>
  </si>
  <si>
    <t xml:space="preserve">Es la Deuda de los Municpios que se encuentran bajo el programa de la Línea de Crédito Global Municipal </t>
  </si>
  <si>
    <t>Banorte 800 mdp</t>
  </si>
  <si>
    <t>Hasta 365 días</t>
  </si>
  <si>
    <t>TIIE + 0.69%</t>
  </si>
  <si>
    <t>NOTA: Elaborado de acuerdo a los Criterios para la elaboración y presentación homogénea de la información financiera y de los formatos a que hace referencia la Ley de Disciplina Financiera de las Entidades Federativas y los Municipios. CONAC</t>
  </si>
  <si>
    <t>FUENTE: Elaboración propia con datos de la Dirección de Deuda Pública y Control de Obligaciones Institucionales</t>
  </si>
  <si>
    <t>NOTA 2: Elaborados con información al cierre de septiembre 2019 y usando proyecciones para el pago de intereses.</t>
  </si>
  <si>
    <t>Saldo al 31 de Diciembre de 2018 
(d)</t>
  </si>
  <si>
    <t>Disposiciones del Periodo 
(e)</t>
  </si>
  <si>
    <t>Amortizaciones del Periodo 
(f)</t>
  </si>
  <si>
    <t>Pago de Comisiones y demás costos asociados durante el Periodo 
(j)</t>
  </si>
  <si>
    <t>Revaluaciones, Reclasificaciones y Otros Ajustes
(g)</t>
  </si>
  <si>
    <t>Pago de Intereses del Periodo 
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</si>
</sst>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rgb="FF010000"/>
      <name val="Arial"/>
      <family val="2"/>
    </font>
    <font>
      <b/>
      <sz val="11"/>
      <color rgb="FF010000"/>
      <name val="Arial"/>
      <family val="2"/>
    </font>
    <font>
      <sz val="11"/>
      <color rgb="FF01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98">
    <xf numFmtId="0" fontId="0" fillId="0" borderId="0" xfId="0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right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justify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2" fontId="7" fillId="0" borderId="9" xfId="0" applyNumberFormat="1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2" fontId="8" fillId="0" borderId="8" xfId="0" applyNumberFormat="1" applyFont="1" applyFill="1" applyBorder="1" applyAlignment="1" applyProtection="1">
      <alignment wrapText="1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2" fontId="8" fillId="0" borderId="8" xfId="1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64" fontId="6" fillId="0" borderId="7" xfId="0" applyNumberFormat="1" applyFont="1" applyFill="1" applyBorder="1" applyAlignment="1" applyProtection="1">
      <alignment wrapText="1"/>
    </xf>
    <xf numFmtId="164" fontId="6" fillId="0" borderId="7" xfId="1" applyNumberFormat="1" applyFont="1" applyFill="1" applyBorder="1" applyAlignment="1" applyProtection="1">
      <alignment wrapText="1"/>
    </xf>
    <xf numFmtId="164" fontId="9" fillId="0" borderId="7" xfId="0" applyNumberFormat="1" applyFont="1" applyFill="1" applyBorder="1" applyAlignment="1" applyProtection="1">
      <alignment wrapText="1"/>
    </xf>
    <xf numFmtId="164" fontId="9" fillId="0" borderId="7" xfId="1" applyNumberFormat="1" applyFont="1" applyFill="1" applyBorder="1" applyAlignment="1" applyProtection="1">
      <alignment wrapText="1"/>
    </xf>
    <xf numFmtId="164" fontId="0" fillId="0" borderId="0" xfId="0" applyNumberFormat="1"/>
    <xf numFmtId="43" fontId="6" fillId="0" borderId="0" xfId="1" applyFont="1" applyFill="1" applyAlignment="1" applyProtection="1">
      <alignment vertical="center"/>
    </xf>
    <xf numFmtId="43" fontId="6" fillId="0" borderId="0" xfId="0" applyNumberFormat="1" applyFont="1" applyFill="1" applyAlignment="1" applyProtection="1">
      <alignment vertical="center"/>
    </xf>
    <xf numFmtId="164" fontId="12" fillId="0" borderId="7" xfId="1" applyNumberFormat="1" applyFont="1" applyFill="1" applyBorder="1" applyAlignment="1" applyProtection="1">
      <protection locked="0"/>
    </xf>
    <xf numFmtId="164" fontId="12" fillId="0" borderId="7" xfId="0" applyNumberFormat="1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horizontal="justify" vertical="center" wrapText="1"/>
      <protection locked="0"/>
    </xf>
    <xf numFmtId="164" fontId="12" fillId="0" borderId="7" xfId="1" applyNumberFormat="1" applyFont="1" applyFill="1" applyBorder="1" applyAlignment="1" applyProtection="1">
      <alignment wrapText="1"/>
      <protection locked="0"/>
    </xf>
    <xf numFmtId="164" fontId="13" fillId="0" borderId="7" xfId="0" applyNumberFormat="1" applyFont="1" applyFill="1" applyBorder="1" applyAlignment="1" applyProtection="1">
      <alignment wrapText="1"/>
      <protection locked="0"/>
    </xf>
    <xf numFmtId="164" fontId="13" fillId="0" borderId="3" xfId="0" applyNumberFormat="1" applyFont="1" applyFill="1" applyBorder="1" applyAlignment="1" applyProtection="1">
      <alignment wrapText="1"/>
      <protection locked="0"/>
    </xf>
    <xf numFmtId="164" fontId="13" fillId="0" borderId="7" xfId="1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43" fontId="13" fillId="0" borderId="0" xfId="1" applyFont="1" applyFill="1" applyBorder="1" applyAlignment="1" applyProtection="1">
      <alignment horizontal="left" vertical="center" wrapText="1"/>
      <protection locked="0"/>
    </xf>
    <xf numFmtId="43" fontId="13" fillId="0" borderId="3" xfId="1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43" fontId="13" fillId="0" borderId="0" xfId="1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vertical="center" wrapText="1"/>
    </xf>
    <xf numFmtId="43" fontId="13" fillId="0" borderId="9" xfId="1" applyFont="1" applyFill="1" applyBorder="1" applyAlignment="1" applyProtection="1">
      <alignment horizontal="right" vertical="center"/>
      <protection locked="0"/>
    </xf>
    <xf numFmtId="2" fontId="13" fillId="0" borderId="9" xfId="0" applyNumberFormat="1" applyFont="1" applyFill="1" applyBorder="1" applyAlignment="1" applyProtection="1">
      <alignment horizontal="right" wrapText="1"/>
      <protection locked="0"/>
    </xf>
    <xf numFmtId="43" fontId="13" fillId="0" borderId="6" xfId="1" applyFont="1" applyFill="1" applyBorder="1" applyAlignment="1" applyProtection="1">
      <alignment horizontal="left" vertical="center"/>
      <protection locked="0"/>
    </xf>
    <xf numFmtId="43" fontId="13" fillId="0" borderId="8" xfId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 applyProtection="1">
      <alignment horizontal="right" vertical="center"/>
      <protection locked="0"/>
    </xf>
    <xf numFmtId="0" fontId="13" fillId="0" borderId="8" xfId="0" applyFont="1" applyFill="1" applyBorder="1" applyAlignment="1" applyProtection="1">
      <alignment horizontal="right" vertical="center"/>
      <protection locked="0"/>
    </xf>
    <xf numFmtId="10" fontId="6" fillId="0" borderId="12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/>
    </xf>
    <xf numFmtId="0" fontId="13" fillId="0" borderId="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/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horizontal="left" vertical="center"/>
      <protection locked="0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30"/>
  <sheetViews>
    <sheetView tabSelected="1" zoomScale="70" zoomScaleNormal="70" workbookViewId="0">
      <selection activeCell="A12" sqref="A12"/>
    </sheetView>
  </sheetViews>
  <sheetFormatPr baseColWidth="10" defaultRowHeight="15" x14ac:dyDescent="0.25"/>
  <cols>
    <col min="1" max="1" width="11.42578125" customWidth="1"/>
    <col min="2" max="2" width="2.28515625" customWidth="1"/>
    <col min="3" max="3" width="28.85546875" customWidth="1"/>
    <col min="4" max="4" width="1.7109375" customWidth="1"/>
    <col min="5" max="5" width="29.7109375" customWidth="1"/>
    <col min="6" max="6" width="21.140625" customWidth="1"/>
    <col min="7" max="7" width="21" customWidth="1"/>
    <col min="8" max="8" width="21.140625" customWidth="1"/>
    <col min="9" max="9" width="21.28515625" customWidth="1"/>
    <col min="10" max="10" width="23.85546875" customWidth="1"/>
    <col min="11" max="11" width="21.28515625" customWidth="1"/>
    <col min="12" max="12" width="24.7109375" customWidth="1"/>
    <col min="13" max="13" width="17.42578125" bestFit="1" customWidth="1"/>
  </cols>
  <sheetData>
    <row r="4" spans="1:13" ht="21" customHeight="1" x14ac:dyDescent="0.25">
      <c r="A4" s="1"/>
      <c r="B4" s="83" t="s">
        <v>51</v>
      </c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13" x14ac:dyDescent="0.25">
      <c r="A5" s="1"/>
      <c r="B5" s="86" t="s">
        <v>0</v>
      </c>
      <c r="C5" s="91"/>
      <c r="D5" s="91"/>
      <c r="E5" s="91"/>
      <c r="F5" s="91"/>
      <c r="G5" s="91"/>
      <c r="H5" s="91"/>
      <c r="I5" s="91"/>
      <c r="J5" s="91"/>
      <c r="K5" s="91"/>
      <c r="L5" s="87"/>
    </row>
    <row r="6" spans="1:13" x14ac:dyDescent="0.25">
      <c r="A6" s="1"/>
      <c r="B6" s="86" t="s">
        <v>52</v>
      </c>
      <c r="C6" s="91"/>
      <c r="D6" s="91"/>
      <c r="E6" s="91"/>
      <c r="F6" s="91"/>
      <c r="G6" s="91"/>
      <c r="H6" s="91"/>
      <c r="I6" s="91"/>
      <c r="J6" s="91"/>
      <c r="K6" s="91"/>
      <c r="L6" s="87"/>
    </row>
    <row r="7" spans="1:13" x14ac:dyDescent="0.25">
      <c r="A7" s="1"/>
      <c r="B7" s="88" t="s">
        <v>1</v>
      </c>
      <c r="C7" s="89"/>
      <c r="D7" s="89"/>
      <c r="E7" s="89"/>
      <c r="F7" s="89"/>
      <c r="G7" s="89"/>
      <c r="H7" s="89"/>
      <c r="I7" s="89"/>
      <c r="J7" s="89"/>
      <c r="K7" s="89"/>
      <c r="L7" s="90"/>
    </row>
    <row r="8" spans="1:13" ht="79.5" customHeight="1" x14ac:dyDescent="0.25">
      <c r="A8" s="1"/>
      <c r="B8" s="80" t="s">
        <v>2</v>
      </c>
      <c r="C8" s="81"/>
      <c r="D8" s="81"/>
      <c r="E8" s="82"/>
      <c r="F8" s="3" t="s">
        <v>65</v>
      </c>
      <c r="G8" s="3" t="s">
        <v>66</v>
      </c>
      <c r="H8" s="3" t="s">
        <v>67</v>
      </c>
      <c r="I8" s="3" t="s">
        <v>69</v>
      </c>
      <c r="J8" s="3" t="s">
        <v>3</v>
      </c>
      <c r="K8" s="3" t="s">
        <v>70</v>
      </c>
      <c r="L8" s="3" t="s">
        <v>68</v>
      </c>
    </row>
    <row r="9" spans="1:13" ht="13.5" customHeight="1" x14ac:dyDescent="0.25">
      <c r="A9" s="1"/>
      <c r="B9" s="4"/>
      <c r="C9" s="20"/>
      <c r="D9" s="20"/>
      <c r="E9" s="21"/>
      <c r="F9" s="31"/>
      <c r="G9" s="31"/>
      <c r="H9" s="31"/>
      <c r="I9" s="31"/>
      <c r="J9" s="31"/>
      <c r="K9" s="31"/>
      <c r="L9" s="31"/>
    </row>
    <row r="10" spans="1:13" ht="18" customHeight="1" x14ac:dyDescent="0.25">
      <c r="A10" s="1"/>
      <c r="B10" s="28" t="s">
        <v>4</v>
      </c>
      <c r="C10" s="5"/>
      <c r="D10" s="5"/>
      <c r="E10" s="6"/>
      <c r="F10" s="50">
        <f>F11+F27</f>
        <v>18192771109.027782</v>
      </c>
      <c r="G10" s="50">
        <f>G11+G27</f>
        <v>14166302991.619999</v>
      </c>
      <c r="H10" s="50">
        <f t="shared" ref="H10:J10" si="0">H11+H27</f>
        <v>1355607987.21</v>
      </c>
      <c r="I10" s="50">
        <f t="shared" si="0"/>
        <v>0</v>
      </c>
      <c r="J10" s="50">
        <f t="shared" si="0"/>
        <v>16838870665.157778</v>
      </c>
      <c r="K10" s="50">
        <f>K11+K27+K81</f>
        <v>1740572048.4800005</v>
      </c>
      <c r="L10" s="50">
        <f>L11+L27</f>
        <v>1336403.52</v>
      </c>
      <c r="M10" s="47"/>
    </row>
    <row r="11" spans="1:13" ht="24" customHeight="1" x14ac:dyDescent="0.25">
      <c r="A11" s="1"/>
      <c r="B11" s="7"/>
      <c r="C11" s="29" t="s">
        <v>5</v>
      </c>
      <c r="D11" s="29"/>
      <c r="E11" s="30"/>
      <c r="F11" s="50">
        <f>F12+F17+F22</f>
        <v>800000000</v>
      </c>
      <c r="G11" s="50">
        <f t="shared" ref="G11:L11" si="1">G12+G17+G22</f>
        <v>0</v>
      </c>
      <c r="H11" s="50">
        <f t="shared" si="1"/>
        <v>800000000</v>
      </c>
      <c r="I11" s="50">
        <f t="shared" si="1"/>
        <v>0</v>
      </c>
      <c r="J11" s="50">
        <f t="shared" si="1"/>
        <v>0</v>
      </c>
      <c r="K11" s="50">
        <f t="shared" si="1"/>
        <v>20599743.539999999</v>
      </c>
      <c r="L11" s="50">
        <f t="shared" si="1"/>
        <v>0</v>
      </c>
      <c r="M11" s="47"/>
    </row>
    <row r="12" spans="1:13" x14ac:dyDescent="0.25">
      <c r="A12" s="1"/>
      <c r="B12" s="7"/>
      <c r="C12" s="41"/>
      <c r="D12" s="27" t="s">
        <v>6</v>
      </c>
      <c r="E12" s="26"/>
      <c r="F12" s="51">
        <f>SUM(F13:F15)</f>
        <v>800000000</v>
      </c>
      <c r="G12" s="51">
        <f t="shared" ref="G12:L12" si="2">SUM(G13:G15)</f>
        <v>0</v>
      </c>
      <c r="H12" s="51">
        <f t="shared" si="2"/>
        <v>800000000</v>
      </c>
      <c r="I12" s="51">
        <f t="shared" si="2"/>
        <v>0</v>
      </c>
      <c r="J12" s="51">
        <f t="shared" si="2"/>
        <v>0</v>
      </c>
      <c r="K12" s="51">
        <f t="shared" si="2"/>
        <v>20599743.539999999</v>
      </c>
      <c r="L12" s="51">
        <f t="shared" si="2"/>
        <v>0</v>
      </c>
    </row>
    <row r="13" spans="1:13" x14ac:dyDescent="0.25">
      <c r="A13" s="1"/>
      <c r="B13" s="7"/>
      <c r="C13" s="41"/>
      <c r="D13" s="41"/>
      <c r="E13" s="52" t="s">
        <v>43</v>
      </c>
      <c r="F13" s="53">
        <v>800000000</v>
      </c>
      <c r="G13" s="51">
        <v>0</v>
      </c>
      <c r="H13" s="53">
        <v>800000000</v>
      </c>
      <c r="I13" s="50">
        <v>0</v>
      </c>
      <c r="J13" s="50">
        <f>F13+G13+-H13+I13</f>
        <v>0</v>
      </c>
      <c r="K13" s="50">
        <v>20599743.539999999</v>
      </c>
      <c r="L13" s="50">
        <f>SUM(L14:L15)</f>
        <v>0</v>
      </c>
      <c r="M13" s="47"/>
    </row>
    <row r="14" spans="1:13" x14ac:dyDescent="0.25">
      <c r="A14" s="1"/>
      <c r="B14" s="7"/>
      <c r="C14" s="41"/>
      <c r="D14" s="41"/>
      <c r="E14" s="52" t="s">
        <v>7</v>
      </c>
      <c r="F14" s="54"/>
      <c r="G14" s="54"/>
      <c r="H14" s="55"/>
      <c r="I14" s="54"/>
      <c r="J14" s="54"/>
      <c r="K14" s="54"/>
      <c r="L14" s="54"/>
    </row>
    <row r="15" spans="1:13" x14ac:dyDescent="0.25">
      <c r="A15" s="1"/>
      <c r="B15" s="7"/>
      <c r="C15" s="41"/>
      <c r="D15" s="41"/>
      <c r="E15" s="52" t="s">
        <v>8</v>
      </c>
      <c r="F15" s="54"/>
      <c r="G15" s="54"/>
      <c r="H15" s="55"/>
      <c r="I15" s="54"/>
      <c r="J15" s="54"/>
      <c r="K15" s="54"/>
      <c r="L15" s="54"/>
    </row>
    <row r="16" spans="1:13" x14ac:dyDescent="0.25">
      <c r="A16" s="1"/>
      <c r="B16" s="7"/>
      <c r="C16" s="41"/>
      <c r="D16" s="41"/>
      <c r="E16" s="26"/>
      <c r="F16" s="92"/>
      <c r="G16" s="43"/>
      <c r="H16" s="43"/>
      <c r="I16" s="43"/>
      <c r="J16" s="43"/>
      <c r="K16" s="43"/>
      <c r="L16" s="43"/>
    </row>
    <row r="17" spans="1:12" x14ac:dyDescent="0.25">
      <c r="A17" s="1"/>
      <c r="B17" s="7"/>
      <c r="C17" s="41"/>
      <c r="D17" s="27" t="s">
        <v>9</v>
      </c>
      <c r="E17" s="26"/>
      <c r="F17" s="51">
        <f>SUM(F18:F20)</f>
        <v>0</v>
      </c>
      <c r="G17" s="51">
        <f t="shared" ref="G17:L17" si="3">SUM(G18:G20)</f>
        <v>0</v>
      </c>
      <c r="H17" s="51">
        <f t="shared" si="3"/>
        <v>0</v>
      </c>
      <c r="I17" s="51">
        <f t="shared" si="3"/>
        <v>0</v>
      </c>
      <c r="J17" s="51">
        <f t="shared" si="3"/>
        <v>0</v>
      </c>
      <c r="K17" s="51">
        <f t="shared" si="3"/>
        <v>0</v>
      </c>
      <c r="L17" s="51">
        <f t="shared" si="3"/>
        <v>0</v>
      </c>
    </row>
    <row r="18" spans="1:12" x14ac:dyDescent="0.25">
      <c r="A18" s="1"/>
      <c r="B18" s="7"/>
      <c r="C18" s="41"/>
      <c r="D18" s="41"/>
      <c r="E18" s="52" t="s">
        <v>10</v>
      </c>
      <c r="F18" s="54"/>
      <c r="G18" s="54"/>
      <c r="H18" s="54"/>
      <c r="I18" s="54"/>
      <c r="J18" s="54"/>
      <c r="K18" s="54"/>
      <c r="L18" s="54"/>
    </row>
    <row r="19" spans="1:12" x14ac:dyDescent="0.25">
      <c r="A19" s="1"/>
      <c r="B19" s="7"/>
      <c r="C19" s="41"/>
      <c r="D19" s="41"/>
      <c r="E19" s="52" t="s">
        <v>11</v>
      </c>
      <c r="F19" s="54"/>
      <c r="G19" s="54"/>
      <c r="H19" s="54"/>
      <c r="I19" s="54"/>
      <c r="J19" s="54"/>
      <c r="K19" s="54"/>
      <c r="L19" s="54"/>
    </row>
    <row r="20" spans="1:12" x14ac:dyDescent="0.25">
      <c r="A20" s="1"/>
      <c r="B20" s="7"/>
      <c r="C20" s="41"/>
      <c r="D20" s="41"/>
      <c r="E20" s="52" t="s">
        <v>12</v>
      </c>
      <c r="F20" s="54"/>
      <c r="G20" s="54"/>
      <c r="H20" s="54"/>
      <c r="I20" s="54"/>
      <c r="J20" s="54"/>
      <c r="K20" s="54"/>
      <c r="L20" s="54"/>
    </row>
    <row r="21" spans="1:12" x14ac:dyDescent="0.25">
      <c r="A21" s="1"/>
      <c r="B21" s="7"/>
      <c r="C21" s="41"/>
      <c r="D21" s="41"/>
      <c r="E21" s="26"/>
      <c r="F21" s="43"/>
      <c r="G21" s="43"/>
      <c r="H21" s="43"/>
      <c r="I21" s="43"/>
      <c r="J21" s="43"/>
      <c r="K21" s="43"/>
      <c r="L21" s="43"/>
    </row>
    <row r="22" spans="1:12" x14ac:dyDescent="0.25">
      <c r="A22" s="1"/>
      <c r="B22" s="7"/>
      <c r="C22" s="41"/>
      <c r="D22" s="41" t="s">
        <v>13</v>
      </c>
      <c r="E22" s="26"/>
      <c r="F22" s="54">
        <f>SUM(F23:F25)</f>
        <v>0</v>
      </c>
      <c r="G22" s="54">
        <f t="shared" ref="G22:L22" si="4">SUM(G23:G25)</f>
        <v>0</v>
      </c>
      <c r="H22" s="54">
        <f t="shared" si="4"/>
        <v>0</v>
      </c>
      <c r="I22" s="54">
        <f t="shared" si="4"/>
        <v>0</v>
      </c>
      <c r="J22" s="54">
        <f t="shared" si="4"/>
        <v>0</v>
      </c>
      <c r="K22" s="54">
        <f t="shared" si="4"/>
        <v>0</v>
      </c>
      <c r="L22" s="54">
        <f t="shared" si="4"/>
        <v>0</v>
      </c>
    </row>
    <row r="23" spans="1:12" x14ac:dyDescent="0.25">
      <c r="A23" s="1"/>
      <c r="B23" s="7"/>
      <c r="C23" s="41"/>
      <c r="D23" s="41"/>
      <c r="E23" s="52" t="s">
        <v>14</v>
      </c>
      <c r="F23" s="54"/>
      <c r="G23" s="54"/>
      <c r="H23" s="54"/>
      <c r="I23" s="54"/>
      <c r="J23" s="54"/>
      <c r="K23" s="54"/>
      <c r="L23" s="54"/>
    </row>
    <row r="24" spans="1:12" x14ac:dyDescent="0.25">
      <c r="A24" s="1"/>
      <c r="B24" s="7"/>
      <c r="C24" s="41"/>
      <c r="D24" s="41"/>
      <c r="E24" s="52" t="s">
        <v>15</v>
      </c>
      <c r="F24" s="54"/>
      <c r="G24" s="54"/>
      <c r="H24" s="54"/>
      <c r="I24" s="54"/>
      <c r="J24" s="54"/>
      <c r="K24" s="54"/>
      <c r="L24" s="54"/>
    </row>
    <row r="25" spans="1:12" x14ac:dyDescent="0.25">
      <c r="A25" s="1"/>
      <c r="B25" s="7"/>
      <c r="C25" s="41"/>
      <c r="D25" s="41"/>
      <c r="E25" s="52" t="s">
        <v>16</v>
      </c>
      <c r="F25" s="54"/>
      <c r="G25" s="54"/>
      <c r="H25" s="54"/>
      <c r="I25" s="54"/>
      <c r="J25" s="54"/>
      <c r="K25" s="54"/>
      <c r="L25" s="54"/>
    </row>
    <row r="26" spans="1:12" x14ac:dyDescent="0.25">
      <c r="A26" s="1"/>
      <c r="B26" s="7"/>
      <c r="C26" s="41"/>
      <c r="D26" s="41"/>
      <c r="E26" s="26"/>
      <c r="F26" s="43"/>
      <c r="G26" s="43"/>
      <c r="H26" s="43"/>
      <c r="I26" s="43"/>
      <c r="J26" s="43"/>
      <c r="K26" s="43"/>
      <c r="L26" s="43"/>
    </row>
    <row r="27" spans="1:12" x14ac:dyDescent="0.25">
      <c r="A27" s="1"/>
      <c r="B27" s="7"/>
      <c r="C27" s="29" t="s">
        <v>17</v>
      </c>
      <c r="D27" s="29"/>
      <c r="E27" s="30"/>
      <c r="F27" s="53">
        <f t="shared" ref="F27:L27" si="5">F28+F63+F68</f>
        <v>17392771109.027782</v>
      </c>
      <c r="G27" s="53">
        <f t="shared" si="5"/>
        <v>14166302991.619999</v>
      </c>
      <c r="H27" s="53">
        <f t="shared" si="5"/>
        <v>555607987.21000004</v>
      </c>
      <c r="I27" s="53">
        <f t="shared" si="5"/>
        <v>0</v>
      </c>
      <c r="J27" s="53">
        <f t="shared" si="5"/>
        <v>16838870665.157778</v>
      </c>
      <c r="K27" s="53">
        <f t="shared" si="5"/>
        <v>1550382780.4300005</v>
      </c>
      <c r="L27" s="53">
        <f t="shared" si="5"/>
        <v>1336403.52</v>
      </c>
    </row>
    <row r="28" spans="1:12" x14ac:dyDescent="0.25">
      <c r="A28" s="42"/>
      <c r="B28" s="7"/>
      <c r="C28" s="29"/>
      <c r="D28" s="29"/>
      <c r="E28" s="26" t="s">
        <v>56</v>
      </c>
      <c r="F28" s="53">
        <f t="shared" ref="F28:L28" si="6">SUM(F29:F61)</f>
        <v>17392771109.027782</v>
      </c>
      <c r="G28" s="53">
        <f t="shared" si="6"/>
        <v>14166302991.619999</v>
      </c>
      <c r="H28" s="53">
        <f t="shared" si="6"/>
        <v>555607987.21000004</v>
      </c>
      <c r="I28" s="53">
        <f t="shared" si="6"/>
        <v>0</v>
      </c>
      <c r="J28" s="53">
        <f t="shared" si="6"/>
        <v>16838870665.157778</v>
      </c>
      <c r="K28" s="53">
        <f t="shared" si="6"/>
        <v>1550382780.4300005</v>
      </c>
      <c r="L28" s="53">
        <f t="shared" si="6"/>
        <v>1336403.52</v>
      </c>
    </row>
    <row r="29" spans="1:12" x14ac:dyDescent="0.25">
      <c r="A29" s="1"/>
      <c r="B29" s="7"/>
      <c r="C29" s="41"/>
      <c r="D29" s="41"/>
      <c r="E29" s="52" t="s">
        <v>42</v>
      </c>
      <c r="F29" s="56">
        <v>414566039.46000004</v>
      </c>
      <c r="G29" s="56">
        <v>0</v>
      </c>
      <c r="H29" s="56">
        <v>22145659.199999999</v>
      </c>
      <c r="I29" s="54">
        <v>0</v>
      </c>
      <c r="J29" s="56">
        <v>0</v>
      </c>
      <c r="K29" s="56">
        <v>24376330.059999999</v>
      </c>
      <c r="L29" s="56">
        <v>0</v>
      </c>
    </row>
    <row r="30" spans="1:12" x14ac:dyDescent="0.25">
      <c r="A30" s="1"/>
      <c r="B30" s="7"/>
      <c r="C30" s="41"/>
      <c r="D30" s="41"/>
      <c r="E30" s="52" t="s">
        <v>43</v>
      </c>
      <c r="F30" s="56">
        <v>437265740.62</v>
      </c>
      <c r="G30" s="56">
        <v>0</v>
      </c>
      <c r="H30" s="56">
        <v>16719273.67</v>
      </c>
      <c r="I30" s="54">
        <v>0</v>
      </c>
      <c r="J30" s="56">
        <v>0</v>
      </c>
      <c r="K30" s="56">
        <v>26075768.689999998</v>
      </c>
      <c r="L30" s="56">
        <v>0</v>
      </c>
    </row>
    <row r="31" spans="1:12" x14ac:dyDescent="0.25">
      <c r="A31" s="1"/>
      <c r="B31" s="7"/>
      <c r="C31" s="41"/>
      <c r="D31" s="41"/>
      <c r="E31" s="52" t="s">
        <v>44</v>
      </c>
      <c r="F31" s="56">
        <v>261059812.10000002</v>
      </c>
      <c r="G31" s="56">
        <v>0</v>
      </c>
      <c r="H31" s="56">
        <v>13763775.529999999</v>
      </c>
      <c r="I31" s="54">
        <v>0</v>
      </c>
      <c r="J31" s="56">
        <v>0</v>
      </c>
      <c r="K31" s="56">
        <v>15048402.85</v>
      </c>
      <c r="L31" s="56">
        <v>0</v>
      </c>
    </row>
    <row r="32" spans="1:12" x14ac:dyDescent="0.25">
      <c r="B32" s="7"/>
      <c r="C32" s="41"/>
      <c r="D32" s="41"/>
      <c r="E32" s="52" t="s">
        <v>43</v>
      </c>
      <c r="F32" s="56">
        <v>247889546.33999997</v>
      </c>
      <c r="G32" s="56">
        <v>0</v>
      </c>
      <c r="H32" s="56">
        <v>9478293.9499999993</v>
      </c>
      <c r="I32" s="54">
        <v>0</v>
      </c>
      <c r="J32" s="56">
        <v>0</v>
      </c>
      <c r="K32" s="56">
        <v>14782567.849999998</v>
      </c>
      <c r="L32" s="56">
        <v>0</v>
      </c>
    </row>
    <row r="33" spans="2:12" x14ac:dyDescent="0.25">
      <c r="B33" s="7"/>
      <c r="C33" s="41"/>
      <c r="D33" s="41"/>
      <c r="E33" s="52" t="s">
        <v>43</v>
      </c>
      <c r="F33" s="56">
        <v>137963619.30000001</v>
      </c>
      <c r="G33" s="56">
        <v>0</v>
      </c>
      <c r="H33" s="56">
        <v>1160426.9099999999</v>
      </c>
      <c r="I33" s="54">
        <v>0</v>
      </c>
      <c r="J33" s="56">
        <v>0</v>
      </c>
      <c r="K33" s="56">
        <v>8601376.129999999</v>
      </c>
      <c r="L33" s="56">
        <v>0</v>
      </c>
    </row>
    <row r="34" spans="2:12" x14ac:dyDescent="0.25">
      <c r="B34" s="7"/>
      <c r="C34" s="41"/>
      <c r="D34" s="41"/>
      <c r="E34" s="52" t="s">
        <v>45</v>
      </c>
      <c r="F34" s="56">
        <v>2087398998.7800002</v>
      </c>
      <c r="G34" s="56">
        <v>0</v>
      </c>
      <c r="H34" s="56">
        <v>20598927.469999999</v>
      </c>
      <c r="I34" s="54">
        <v>0</v>
      </c>
      <c r="J34" s="56">
        <v>0</v>
      </c>
      <c r="K34" s="56">
        <v>128369844.15000002</v>
      </c>
      <c r="L34" s="56">
        <v>0</v>
      </c>
    </row>
    <row r="35" spans="2:12" x14ac:dyDescent="0.25">
      <c r="B35" s="7"/>
      <c r="C35" s="41"/>
      <c r="D35" s="41"/>
      <c r="E35" s="52" t="s">
        <v>43</v>
      </c>
      <c r="F35" s="56">
        <v>211819897.01999998</v>
      </c>
      <c r="G35" s="56">
        <v>0</v>
      </c>
      <c r="H35" s="56">
        <v>1781640.18</v>
      </c>
      <c r="I35" s="54">
        <v>0</v>
      </c>
      <c r="J35" s="56">
        <v>0</v>
      </c>
      <c r="K35" s="56">
        <v>13151593.419999998</v>
      </c>
      <c r="L35" s="56">
        <v>0</v>
      </c>
    </row>
    <row r="36" spans="2:12" x14ac:dyDescent="0.25">
      <c r="B36" s="7"/>
      <c r="C36" s="41"/>
      <c r="D36" s="41"/>
      <c r="E36" s="52" t="s">
        <v>45</v>
      </c>
      <c r="F36" s="56">
        <v>467125817.65000004</v>
      </c>
      <c r="G36" s="56">
        <v>0</v>
      </c>
      <c r="H36" s="56">
        <v>4609703.66</v>
      </c>
      <c r="I36" s="54">
        <v>0</v>
      </c>
      <c r="J36" s="56">
        <v>0</v>
      </c>
      <c r="K36" s="56">
        <v>28727075.379999999</v>
      </c>
      <c r="L36" s="56">
        <v>0</v>
      </c>
    </row>
    <row r="37" spans="2:12" x14ac:dyDescent="0.25">
      <c r="B37" s="7"/>
      <c r="C37" s="41"/>
      <c r="D37" s="41"/>
      <c r="E37" s="52" t="s">
        <v>43</v>
      </c>
      <c r="F37" s="56">
        <v>861078427.22000003</v>
      </c>
      <c r="G37" s="56">
        <v>0</v>
      </c>
      <c r="H37" s="56">
        <v>7242624.4900000002</v>
      </c>
      <c r="I37" s="54">
        <v>0</v>
      </c>
      <c r="J37" s="56">
        <v>0</v>
      </c>
      <c r="K37" s="56">
        <v>55695568.689999998</v>
      </c>
      <c r="L37" s="56">
        <v>0</v>
      </c>
    </row>
    <row r="38" spans="2:12" x14ac:dyDescent="0.25">
      <c r="B38" s="7"/>
      <c r="C38" s="41"/>
      <c r="D38" s="41"/>
      <c r="E38" s="52" t="s">
        <v>46</v>
      </c>
      <c r="F38" s="56">
        <v>22222222.967777923</v>
      </c>
      <c r="G38" s="56">
        <v>0</v>
      </c>
      <c r="H38" s="56">
        <v>11111111.039999999</v>
      </c>
      <c r="I38" s="54">
        <v>0</v>
      </c>
      <c r="J38" s="56">
        <f t="shared" ref="J38" si="7">F38+G38-H38+I38</f>
        <v>11111111.927777924</v>
      </c>
      <c r="K38" s="56">
        <v>1602264</v>
      </c>
      <c r="L38" s="56">
        <v>0</v>
      </c>
    </row>
    <row r="39" spans="2:12" x14ac:dyDescent="0.25">
      <c r="B39" s="7"/>
      <c r="C39" s="41"/>
      <c r="D39" s="41"/>
      <c r="E39" s="52" t="s">
        <v>47</v>
      </c>
      <c r="F39" s="56">
        <v>467393781.68000001</v>
      </c>
      <c r="G39" s="56">
        <v>0</v>
      </c>
      <c r="H39" s="56">
        <v>3931300.07</v>
      </c>
      <c r="I39" s="54">
        <v>0</v>
      </c>
      <c r="J39" s="56">
        <v>0</v>
      </c>
      <c r="K39" s="56">
        <v>30234073.189999998</v>
      </c>
      <c r="L39" s="56">
        <v>0</v>
      </c>
    </row>
    <row r="40" spans="2:12" x14ac:dyDescent="0.25">
      <c r="B40" s="7"/>
      <c r="C40" s="41"/>
      <c r="D40" s="41"/>
      <c r="E40" s="52" t="s">
        <v>43</v>
      </c>
      <c r="F40" s="56">
        <v>1346676949.45</v>
      </c>
      <c r="G40" s="56">
        <v>0</v>
      </c>
      <c r="H40" s="56">
        <v>11327046.5</v>
      </c>
      <c r="I40" s="54">
        <v>0</v>
      </c>
      <c r="J40" s="56">
        <v>0</v>
      </c>
      <c r="K40" s="56">
        <v>83955620.010000005</v>
      </c>
      <c r="L40" s="56">
        <v>0</v>
      </c>
    </row>
    <row r="41" spans="2:12" x14ac:dyDescent="0.25">
      <c r="B41" s="7"/>
      <c r="C41" s="41"/>
      <c r="D41" s="41"/>
      <c r="E41" s="52" t="s">
        <v>43</v>
      </c>
      <c r="F41" s="56">
        <v>602663462.60000002</v>
      </c>
      <c r="G41" s="56">
        <v>0</v>
      </c>
      <c r="H41" s="56">
        <v>5073406.96</v>
      </c>
      <c r="I41" s="54">
        <v>0</v>
      </c>
      <c r="J41" s="56">
        <v>0</v>
      </c>
      <c r="K41" s="56">
        <v>37418393.009999998</v>
      </c>
      <c r="L41" s="56">
        <v>0</v>
      </c>
    </row>
    <row r="42" spans="2:12" x14ac:dyDescent="0.25">
      <c r="B42" s="7"/>
      <c r="C42" s="41"/>
      <c r="D42" s="41"/>
      <c r="E42" s="52" t="s">
        <v>48</v>
      </c>
      <c r="F42" s="56">
        <v>515185185.19999999</v>
      </c>
      <c r="G42" s="56">
        <v>0</v>
      </c>
      <c r="H42" s="56">
        <v>17337962.949999999</v>
      </c>
      <c r="I42" s="54">
        <v>0</v>
      </c>
      <c r="J42" s="56">
        <v>0</v>
      </c>
      <c r="K42" s="56">
        <v>30774907.589999996</v>
      </c>
      <c r="L42" s="56">
        <v>918720</v>
      </c>
    </row>
    <row r="43" spans="2:12" x14ac:dyDescent="0.25">
      <c r="B43" s="7"/>
      <c r="C43" s="41"/>
      <c r="D43" s="41"/>
      <c r="E43" s="52" t="s">
        <v>45</v>
      </c>
      <c r="F43" s="56">
        <v>731530710.8499999</v>
      </c>
      <c r="G43" s="56">
        <v>0</v>
      </c>
      <c r="H43" s="56">
        <v>5142583.87</v>
      </c>
      <c r="I43" s="54">
        <v>0</v>
      </c>
      <c r="J43" s="56">
        <v>0</v>
      </c>
      <c r="K43" s="56">
        <v>44658684.109999999</v>
      </c>
      <c r="L43" s="56">
        <v>0</v>
      </c>
    </row>
    <row r="44" spans="2:12" x14ac:dyDescent="0.25">
      <c r="B44" s="7"/>
      <c r="C44" s="41"/>
      <c r="D44" s="41"/>
      <c r="E44" s="52" t="s">
        <v>47</v>
      </c>
      <c r="F44" s="56">
        <v>397887992</v>
      </c>
      <c r="G44" s="56">
        <v>0</v>
      </c>
      <c r="H44" s="56">
        <v>3129841</v>
      </c>
      <c r="I44" s="54">
        <v>0</v>
      </c>
      <c r="J44" s="56">
        <v>0</v>
      </c>
      <c r="K44" s="56">
        <v>24521922.02</v>
      </c>
      <c r="L44" s="56">
        <v>0</v>
      </c>
    </row>
    <row r="45" spans="2:12" x14ac:dyDescent="0.25">
      <c r="B45" s="7"/>
      <c r="C45" s="41"/>
      <c r="D45" s="41"/>
      <c r="E45" s="52" t="s">
        <v>50</v>
      </c>
      <c r="F45" s="56">
        <v>1300600340.6800001</v>
      </c>
      <c r="G45" s="56">
        <v>0</v>
      </c>
      <c r="H45" s="56">
        <v>11551890.880000001</v>
      </c>
      <c r="I45" s="54">
        <v>0</v>
      </c>
      <c r="J45" s="56">
        <v>0</v>
      </c>
      <c r="K45" s="56">
        <v>78386433.11999999</v>
      </c>
      <c r="L45" s="56"/>
    </row>
    <row r="46" spans="2:12" x14ac:dyDescent="0.25">
      <c r="B46" s="7"/>
      <c r="C46" s="41"/>
      <c r="D46" s="41"/>
      <c r="E46" s="52" t="s">
        <v>47</v>
      </c>
      <c r="F46" s="56">
        <v>0</v>
      </c>
      <c r="G46" s="56">
        <v>5104698810.8000002</v>
      </c>
      <c r="H46" s="56">
        <v>11128243.4</v>
      </c>
      <c r="I46" s="54"/>
      <c r="J46" s="56">
        <f>F46+G46-H46+I46</f>
        <v>5093570567.4000006</v>
      </c>
      <c r="K46" s="56">
        <v>144721675.22</v>
      </c>
      <c r="L46" s="56"/>
    </row>
    <row r="47" spans="2:12" x14ac:dyDescent="0.25">
      <c r="B47" s="7"/>
      <c r="C47" s="41"/>
      <c r="D47" s="41"/>
      <c r="E47" s="52" t="s">
        <v>44</v>
      </c>
      <c r="F47" s="56">
        <v>0</v>
      </c>
      <c r="G47" s="56">
        <v>2998239300.0999999</v>
      </c>
      <c r="H47" s="56">
        <v>6593128.2199999997</v>
      </c>
      <c r="I47" s="54"/>
      <c r="J47" s="56">
        <f>F47+G47-H47+I47</f>
        <v>2991646171.8800001</v>
      </c>
      <c r="K47" s="56">
        <v>83550561.409999996</v>
      </c>
      <c r="L47" s="56"/>
    </row>
    <row r="48" spans="2:12" x14ac:dyDescent="0.25">
      <c r="B48" s="7"/>
      <c r="C48" s="41"/>
      <c r="D48" s="41"/>
      <c r="E48" s="52" t="s">
        <v>50</v>
      </c>
      <c r="F48" s="56">
        <v>0</v>
      </c>
      <c r="G48" s="56">
        <v>2000000000</v>
      </c>
      <c r="H48" s="56">
        <v>4398000</v>
      </c>
      <c r="I48" s="54"/>
      <c r="J48" s="56">
        <f>F48+G48-H48+I48</f>
        <v>1995602000</v>
      </c>
      <c r="K48" s="56">
        <v>56994750.209999993</v>
      </c>
      <c r="L48" s="56"/>
    </row>
    <row r="49" spans="1:12" x14ac:dyDescent="0.25">
      <c r="B49" s="7"/>
      <c r="C49" s="41"/>
      <c r="D49" s="41"/>
      <c r="E49" s="52" t="s">
        <v>50</v>
      </c>
      <c r="F49" s="56">
        <v>0</v>
      </c>
      <c r="G49" s="56">
        <v>1000000000</v>
      </c>
      <c r="H49" s="56">
        <v>2199000</v>
      </c>
      <c r="I49" s="54"/>
      <c r="J49" s="56">
        <f>F49+G49-H49+I49</f>
        <v>997801000</v>
      </c>
      <c r="K49" s="56">
        <v>28317736.579999998</v>
      </c>
      <c r="L49" s="56"/>
    </row>
    <row r="50" spans="1:12" x14ac:dyDescent="0.25">
      <c r="B50" s="7"/>
      <c r="C50" s="41"/>
      <c r="D50" s="41"/>
      <c r="E50" s="52" t="s">
        <v>49</v>
      </c>
      <c r="F50" s="56">
        <v>251962013.74000001</v>
      </c>
      <c r="G50" s="56">
        <v>0</v>
      </c>
      <c r="H50" s="56">
        <v>12971002.43</v>
      </c>
      <c r="I50" s="54">
        <v>0</v>
      </c>
      <c r="J50" s="56">
        <v>0</v>
      </c>
      <c r="K50" s="56">
        <v>14561592.57</v>
      </c>
      <c r="L50" s="56">
        <v>0</v>
      </c>
    </row>
    <row r="51" spans="1:12" x14ac:dyDescent="0.25">
      <c r="B51" s="7"/>
      <c r="C51" s="41"/>
      <c r="D51" s="41"/>
      <c r="E51" s="52" t="s">
        <v>49</v>
      </c>
      <c r="F51" s="56">
        <v>203308058.53999999</v>
      </c>
      <c r="G51" s="56">
        <v>0</v>
      </c>
      <c r="H51" s="56">
        <v>24896265.600000005</v>
      </c>
      <c r="I51" s="54">
        <v>0</v>
      </c>
      <c r="J51" s="56">
        <f>F51+G51-H51+I51</f>
        <v>178411792.94</v>
      </c>
      <c r="K51" s="56">
        <v>15776779.43</v>
      </c>
      <c r="L51" s="56">
        <v>0</v>
      </c>
    </row>
    <row r="52" spans="1:12" x14ac:dyDescent="0.25">
      <c r="B52" s="7"/>
      <c r="C52" s="41"/>
      <c r="D52" s="41"/>
      <c r="E52" s="52" t="s">
        <v>49</v>
      </c>
      <c r="F52" s="56">
        <v>838111629.83999991</v>
      </c>
      <c r="G52" s="56">
        <v>0</v>
      </c>
      <c r="H52" s="56">
        <v>101589288.72000001</v>
      </c>
      <c r="I52" s="54">
        <v>0</v>
      </c>
      <c r="J52" s="56">
        <f>F52+G52-H52+I52</f>
        <v>736522341.11999989</v>
      </c>
      <c r="K52" s="56">
        <v>79016441.689999998</v>
      </c>
      <c r="L52" s="56">
        <v>417683.52000000008</v>
      </c>
    </row>
    <row r="53" spans="1:12" x14ac:dyDescent="0.25">
      <c r="A53" s="1"/>
      <c r="B53" s="7"/>
      <c r="C53" s="41"/>
      <c r="D53" s="41"/>
      <c r="E53" s="52" t="s">
        <v>49</v>
      </c>
      <c r="F53" s="56">
        <v>1101430961.6599998</v>
      </c>
      <c r="G53" s="56">
        <v>0</v>
      </c>
      <c r="H53" s="56">
        <v>133784006.04000001</v>
      </c>
      <c r="I53" s="54">
        <v>0</v>
      </c>
      <c r="J53" s="56">
        <f>F53+G53-H53+I53</f>
        <v>967646955.61999989</v>
      </c>
      <c r="K53" s="56">
        <v>98241698.680000007</v>
      </c>
      <c r="L53" s="56">
        <v>0</v>
      </c>
    </row>
    <row r="54" spans="1:12" x14ac:dyDescent="0.25">
      <c r="A54" s="1"/>
      <c r="B54" s="7"/>
      <c r="C54" s="41"/>
      <c r="D54" s="41"/>
      <c r="E54" s="52" t="s">
        <v>49</v>
      </c>
      <c r="F54" s="56">
        <v>1352038419.1099999</v>
      </c>
      <c r="G54" s="56">
        <v>0</v>
      </c>
      <c r="H54" s="56">
        <v>15557672.089999998</v>
      </c>
      <c r="I54" s="54">
        <v>0</v>
      </c>
      <c r="J54" s="56">
        <v>0</v>
      </c>
      <c r="K54" s="56">
        <v>82898552.38000001</v>
      </c>
      <c r="L54" s="56">
        <v>0</v>
      </c>
    </row>
    <row r="55" spans="1:12" x14ac:dyDescent="0.25">
      <c r="A55" s="1"/>
      <c r="B55" s="7"/>
      <c r="C55" s="41"/>
      <c r="D55" s="41"/>
      <c r="E55" s="52" t="s">
        <v>49</v>
      </c>
      <c r="F55" s="56">
        <v>1856674192.4300001</v>
      </c>
      <c r="G55" s="56">
        <v>0</v>
      </c>
      <c r="H55" s="56">
        <v>16490921.139999999</v>
      </c>
      <c r="I55" s="54">
        <v>0</v>
      </c>
      <c r="J55" s="56">
        <v>0</v>
      </c>
      <c r="K55" s="56">
        <v>112359787.88000003</v>
      </c>
      <c r="L55" s="56">
        <v>0</v>
      </c>
    </row>
    <row r="56" spans="1:12" x14ac:dyDescent="0.25">
      <c r="A56" s="1"/>
      <c r="B56" s="7"/>
      <c r="C56" s="41"/>
      <c r="D56" s="41"/>
      <c r="E56" s="52" t="s">
        <v>49</v>
      </c>
      <c r="F56" s="56">
        <v>859833706.79000008</v>
      </c>
      <c r="G56" s="56">
        <v>0</v>
      </c>
      <c r="H56" s="56">
        <v>49845432.24000001</v>
      </c>
      <c r="I56" s="54">
        <v>0</v>
      </c>
      <c r="J56" s="56">
        <f>F56+G56-H56+I56</f>
        <v>809988274.55000007</v>
      </c>
      <c r="K56" s="56">
        <v>74921006.469999999</v>
      </c>
      <c r="L56" s="56">
        <v>0</v>
      </c>
    </row>
    <row r="57" spans="1:12" x14ac:dyDescent="0.25">
      <c r="A57" s="1"/>
      <c r="B57" s="7"/>
      <c r="C57" s="41"/>
      <c r="D57" s="41"/>
      <c r="E57" s="52" t="s">
        <v>49</v>
      </c>
      <c r="F57" s="56">
        <v>419083583</v>
      </c>
      <c r="G57" s="56">
        <v>0</v>
      </c>
      <c r="H57" s="56">
        <v>3255128</v>
      </c>
      <c r="I57" s="54">
        <v>0</v>
      </c>
      <c r="J57" s="56"/>
      <c r="K57" s="56">
        <v>25569539.380000003</v>
      </c>
      <c r="L57" s="56">
        <v>0</v>
      </c>
    </row>
    <row r="58" spans="1:12" x14ac:dyDescent="0.25">
      <c r="A58" s="40"/>
      <c r="B58" s="7"/>
      <c r="C58" s="41"/>
      <c r="D58" s="41"/>
      <c r="E58" s="52" t="s">
        <v>49</v>
      </c>
      <c r="F58" s="56">
        <v>0</v>
      </c>
      <c r="G58" s="56">
        <v>2495817598.8800001</v>
      </c>
      <c r="H58" s="56">
        <v>5535723.4299999997</v>
      </c>
      <c r="I58" s="54"/>
      <c r="J58" s="56">
        <f>F58+G58-H58+I58</f>
        <v>2490281875.4500003</v>
      </c>
      <c r="K58" s="56">
        <v>70582431.329999998</v>
      </c>
      <c r="L58" s="56"/>
    </row>
    <row r="59" spans="1:12" x14ac:dyDescent="0.25">
      <c r="A59" s="40"/>
      <c r="B59" s="7"/>
      <c r="C59" s="41"/>
      <c r="D59" s="41"/>
      <c r="E59" s="52" t="s">
        <v>49</v>
      </c>
      <c r="F59" s="56">
        <v>0</v>
      </c>
      <c r="G59" s="56">
        <v>567347281.83999991</v>
      </c>
      <c r="H59" s="56">
        <v>1258376.27</v>
      </c>
      <c r="I59" s="54"/>
      <c r="J59" s="56">
        <f>F59+G59-H59+I59</f>
        <v>566088905.56999993</v>
      </c>
      <c r="K59" s="56">
        <v>16484846.530000001</v>
      </c>
      <c r="L59" s="56"/>
    </row>
    <row r="60" spans="1:12" x14ac:dyDescent="0.25">
      <c r="A60" s="40"/>
      <c r="B60" s="7"/>
      <c r="C60" s="41"/>
      <c r="D60" s="41"/>
      <c r="E60" s="52" t="s">
        <v>49</v>
      </c>
      <c r="F60" s="56">
        <v>0</v>
      </c>
      <c r="G60" s="56">
        <v>100000</v>
      </c>
      <c r="H60" s="56">
        <v>164.2</v>
      </c>
      <c r="I60" s="54"/>
      <c r="J60" s="56">
        <f t="shared" ref="J60:J61" si="8">F60+G60-H60+I60</f>
        <v>99835.8</v>
      </c>
      <c r="K60" s="56">
        <v>2148.77</v>
      </c>
      <c r="L60" s="56"/>
    </row>
    <row r="61" spans="1:12" x14ac:dyDescent="0.25">
      <c r="A61" s="40"/>
      <c r="B61" s="7"/>
      <c r="C61" s="41"/>
      <c r="D61" s="41"/>
      <c r="E61" s="52" t="s">
        <v>49</v>
      </c>
      <c r="F61" s="56">
        <v>0</v>
      </c>
      <c r="G61" s="56">
        <v>100000</v>
      </c>
      <c r="H61" s="56">
        <v>167.1</v>
      </c>
      <c r="I61" s="54"/>
      <c r="J61" s="56">
        <f t="shared" si="8"/>
        <v>99832.9</v>
      </c>
      <c r="K61" s="56">
        <v>2407.63</v>
      </c>
      <c r="L61" s="56"/>
    </row>
    <row r="62" spans="1:12" x14ac:dyDescent="0.25">
      <c r="A62" s="1"/>
      <c r="B62" s="7"/>
      <c r="C62" s="41"/>
      <c r="D62" s="41"/>
      <c r="E62" s="52"/>
      <c r="F62" s="54"/>
      <c r="G62" s="54"/>
      <c r="H62" s="54"/>
      <c r="I62" s="54"/>
      <c r="J62" s="56"/>
      <c r="K62" s="56"/>
      <c r="L62" s="54"/>
    </row>
    <row r="63" spans="1:12" x14ac:dyDescent="0.25">
      <c r="A63" s="1"/>
      <c r="B63" s="7"/>
      <c r="C63" s="41"/>
      <c r="D63" s="41" t="s">
        <v>18</v>
      </c>
      <c r="E63" s="26"/>
      <c r="F63" s="51">
        <f>SUM(F64:F66)</f>
        <v>0</v>
      </c>
      <c r="G63" s="51">
        <f t="shared" ref="G63:L63" si="9">SUM(G64:G66)</f>
        <v>0</v>
      </c>
      <c r="H63" s="51">
        <f t="shared" si="9"/>
        <v>0</v>
      </c>
      <c r="I63" s="51">
        <f t="shared" si="9"/>
        <v>0</v>
      </c>
      <c r="J63" s="51">
        <f t="shared" si="9"/>
        <v>0</v>
      </c>
      <c r="K63" s="51">
        <f t="shared" si="9"/>
        <v>0</v>
      </c>
      <c r="L63" s="51">
        <f t="shared" si="9"/>
        <v>0</v>
      </c>
    </row>
    <row r="64" spans="1:12" x14ac:dyDescent="0.25">
      <c r="A64" s="1"/>
      <c r="B64" s="7"/>
      <c r="C64" s="41"/>
      <c r="D64" s="41"/>
      <c r="E64" s="52" t="s">
        <v>10</v>
      </c>
      <c r="F64" s="54"/>
      <c r="G64" s="54"/>
      <c r="H64" s="54"/>
      <c r="I64" s="54"/>
      <c r="J64" s="54"/>
      <c r="K64" s="54"/>
      <c r="L64" s="54"/>
    </row>
    <row r="65" spans="1:12" x14ac:dyDescent="0.25">
      <c r="A65" s="1"/>
      <c r="B65" s="7"/>
      <c r="C65" s="41"/>
      <c r="D65" s="41"/>
      <c r="E65" s="52" t="s">
        <v>11</v>
      </c>
      <c r="F65" s="54"/>
      <c r="G65" s="54"/>
      <c r="H65" s="54"/>
      <c r="I65" s="54"/>
      <c r="J65" s="54"/>
      <c r="K65" s="54"/>
      <c r="L65" s="54"/>
    </row>
    <row r="66" spans="1:12" x14ac:dyDescent="0.25">
      <c r="A66" s="1"/>
      <c r="B66" s="7"/>
      <c r="C66" s="41"/>
      <c r="D66" s="41"/>
      <c r="E66" s="52" t="s">
        <v>12</v>
      </c>
      <c r="F66" s="54"/>
      <c r="G66" s="54"/>
      <c r="H66" s="54"/>
      <c r="I66" s="54"/>
      <c r="J66" s="54"/>
      <c r="K66" s="54"/>
      <c r="L66" s="54"/>
    </row>
    <row r="67" spans="1:12" x14ac:dyDescent="0.25">
      <c r="A67" s="1"/>
      <c r="B67" s="7"/>
      <c r="C67" s="41"/>
      <c r="D67" s="41"/>
      <c r="E67" s="26"/>
      <c r="F67" s="43"/>
      <c r="G67" s="43"/>
      <c r="H67" s="43"/>
      <c r="I67" s="43"/>
      <c r="J67" s="43"/>
      <c r="K67" s="43"/>
      <c r="L67" s="43"/>
    </row>
    <row r="68" spans="1:12" x14ac:dyDescent="0.25">
      <c r="A68" s="1"/>
      <c r="B68" s="7"/>
      <c r="C68" s="41"/>
      <c r="D68" s="41" t="s">
        <v>19</v>
      </c>
      <c r="E68" s="26"/>
      <c r="F68" s="51">
        <f>SUM(F69:F71)</f>
        <v>0</v>
      </c>
      <c r="G68" s="51">
        <f t="shared" ref="G68:L68" si="10">SUM(G69:G71)</f>
        <v>0</v>
      </c>
      <c r="H68" s="51">
        <f t="shared" si="10"/>
        <v>0</v>
      </c>
      <c r="I68" s="51">
        <f t="shared" si="10"/>
        <v>0</v>
      </c>
      <c r="J68" s="51">
        <f t="shared" si="10"/>
        <v>0</v>
      </c>
      <c r="K68" s="51">
        <f t="shared" si="10"/>
        <v>0</v>
      </c>
      <c r="L68" s="51">
        <f t="shared" si="10"/>
        <v>0</v>
      </c>
    </row>
    <row r="69" spans="1:12" ht="20.25" customHeight="1" x14ac:dyDescent="0.25">
      <c r="A69" s="1"/>
      <c r="B69" s="7"/>
      <c r="C69" s="41"/>
      <c r="D69" s="41"/>
      <c r="E69" s="35" t="s">
        <v>20</v>
      </c>
      <c r="F69" s="54"/>
      <c r="G69" s="54"/>
      <c r="H69" s="54"/>
      <c r="I69" s="54"/>
      <c r="J69" s="54"/>
      <c r="K69" s="54"/>
      <c r="L69" s="54"/>
    </row>
    <row r="70" spans="1:12" ht="13.5" customHeight="1" x14ac:dyDescent="0.25">
      <c r="A70" s="1"/>
      <c r="B70" s="7"/>
      <c r="C70" s="41"/>
      <c r="D70" s="41"/>
      <c r="E70" s="35" t="s">
        <v>21</v>
      </c>
      <c r="F70" s="54"/>
      <c r="G70" s="54"/>
      <c r="H70" s="54"/>
      <c r="I70" s="54"/>
      <c r="J70" s="54"/>
      <c r="K70" s="54"/>
      <c r="L70" s="54"/>
    </row>
    <row r="71" spans="1:12" ht="18" customHeight="1" x14ac:dyDescent="0.25">
      <c r="A71" s="1"/>
      <c r="B71" s="7"/>
      <c r="C71" s="41"/>
      <c r="D71" s="41"/>
      <c r="E71" s="35" t="s">
        <v>22</v>
      </c>
      <c r="F71" s="54"/>
      <c r="G71" s="54"/>
      <c r="H71" s="54"/>
      <c r="I71" s="54"/>
      <c r="J71" s="54"/>
      <c r="K71" s="54"/>
      <c r="L71" s="54"/>
    </row>
    <row r="72" spans="1:12" x14ac:dyDescent="0.25">
      <c r="A72" s="1"/>
      <c r="B72" s="28" t="s">
        <v>23</v>
      </c>
      <c r="C72" s="29"/>
      <c r="D72" s="29"/>
      <c r="E72" s="30"/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</row>
    <row r="73" spans="1:12" x14ac:dyDescent="0.25">
      <c r="A73" s="1"/>
      <c r="B73" s="7"/>
      <c r="C73" s="41"/>
      <c r="D73" s="41"/>
      <c r="E73" s="26"/>
      <c r="F73" s="43"/>
      <c r="G73" s="43"/>
      <c r="H73" s="43"/>
      <c r="I73" s="43"/>
      <c r="J73" s="43"/>
      <c r="K73" s="44"/>
      <c r="L73" s="43"/>
    </row>
    <row r="74" spans="1:12" x14ac:dyDescent="0.25">
      <c r="A74" s="1"/>
      <c r="B74" s="28" t="s">
        <v>24</v>
      </c>
      <c r="C74" s="29"/>
      <c r="D74" s="29"/>
      <c r="E74" s="30"/>
      <c r="F74" s="53">
        <f t="shared" ref="F74:L74" si="11">F10+F72</f>
        <v>18192771109.027782</v>
      </c>
      <c r="G74" s="53">
        <f t="shared" si="11"/>
        <v>14166302991.619999</v>
      </c>
      <c r="H74" s="53">
        <f t="shared" si="11"/>
        <v>1355607987.21</v>
      </c>
      <c r="I74" s="53">
        <f t="shared" si="11"/>
        <v>0</v>
      </c>
      <c r="J74" s="53">
        <f t="shared" si="11"/>
        <v>16838870665.157778</v>
      </c>
      <c r="K74" s="53">
        <f t="shared" si="11"/>
        <v>1740572048.4800005</v>
      </c>
      <c r="L74" s="53">
        <f t="shared" si="11"/>
        <v>1336403.52</v>
      </c>
    </row>
    <row r="75" spans="1:12" x14ac:dyDescent="0.25">
      <c r="A75" s="1"/>
      <c r="B75" s="7"/>
      <c r="C75" s="41"/>
      <c r="D75" s="41"/>
      <c r="E75" s="6"/>
      <c r="F75" s="43"/>
      <c r="G75" s="43"/>
      <c r="H75" s="43"/>
      <c r="I75" s="43"/>
      <c r="J75" s="43"/>
      <c r="K75" s="44"/>
      <c r="L75" s="43"/>
    </row>
    <row r="76" spans="1:12" ht="17.25" x14ac:dyDescent="0.25">
      <c r="A76" s="1"/>
      <c r="B76" s="28" t="s">
        <v>25</v>
      </c>
      <c r="C76" s="29"/>
      <c r="D76" s="29"/>
      <c r="E76" s="30"/>
      <c r="F76" s="51">
        <f>SUM(F77:F79)</f>
        <v>4117113198.9909992</v>
      </c>
      <c r="G76" s="51">
        <f t="shared" ref="G76:L76" si="12">SUM(G77:G79)</f>
        <v>0</v>
      </c>
      <c r="H76" s="51">
        <f t="shared" si="12"/>
        <v>111192855.70099987</v>
      </c>
      <c r="I76" s="51">
        <f t="shared" si="12"/>
        <v>0</v>
      </c>
      <c r="J76" s="51">
        <f>SUM(J77:J79)</f>
        <v>4005920343.29</v>
      </c>
      <c r="K76" s="51">
        <f t="shared" si="12"/>
        <v>0</v>
      </c>
      <c r="L76" s="51">
        <f t="shared" si="12"/>
        <v>0</v>
      </c>
    </row>
    <row r="77" spans="1:12" x14ac:dyDescent="0.25">
      <c r="A77" s="1"/>
      <c r="B77" s="7"/>
      <c r="C77" s="57"/>
      <c r="D77" s="41"/>
      <c r="E77" s="22" t="s">
        <v>53</v>
      </c>
      <c r="F77" s="54">
        <v>2722821168.3800001</v>
      </c>
      <c r="G77" s="54">
        <v>0</v>
      </c>
      <c r="H77" s="54">
        <v>79195250.550000206</v>
      </c>
      <c r="I77" s="54"/>
      <c r="J77" s="54">
        <v>2643625917.8299999</v>
      </c>
      <c r="K77" s="54"/>
      <c r="L77" s="54"/>
    </row>
    <row r="78" spans="1:12" x14ac:dyDescent="0.25">
      <c r="A78" s="1"/>
      <c r="B78" s="7"/>
      <c r="C78" s="57"/>
      <c r="D78" s="41"/>
      <c r="E78" s="22" t="s">
        <v>55</v>
      </c>
      <c r="F78" s="54">
        <v>1390476467.1209996</v>
      </c>
      <c r="G78" s="54"/>
      <c r="H78" s="54">
        <v>30429835.77099967</v>
      </c>
      <c r="I78" s="54"/>
      <c r="J78" s="54">
        <v>1360046631.3499999</v>
      </c>
      <c r="K78" s="54"/>
      <c r="L78" s="54"/>
    </row>
    <row r="79" spans="1:12" x14ac:dyDescent="0.25">
      <c r="A79" s="1"/>
      <c r="B79" s="7"/>
      <c r="C79" s="57"/>
      <c r="D79" s="41"/>
      <c r="E79" s="22" t="s">
        <v>54</v>
      </c>
      <c r="F79" s="54">
        <f>3532230.55+283332.94</f>
        <v>3815563.4899999998</v>
      </c>
      <c r="G79" s="54">
        <v>0</v>
      </c>
      <c r="H79" s="54">
        <v>1567769.38</v>
      </c>
      <c r="I79" s="54"/>
      <c r="J79" s="54">
        <v>2247794.11</v>
      </c>
      <c r="K79" s="56"/>
      <c r="L79" s="54"/>
    </row>
    <row r="80" spans="1:12" x14ac:dyDescent="0.25">
      <c r="A80" s="1"/>
      <c r="B80" s="7"/>
      <c r="C80" s="41"/>
      <c r="D80" s="41"/>
      <c r="E80" s="32"/>
      <c r="F80" s="45"/>
      <c r="G80" s="45"/>
      <c r="H80" s="45"/>
      <c r="I80" s="45"/>
      <c r="J80" s="45"/>
      <c r="K80" s="46"/>
      <c r="L80" s="45"/>
    </row>
    <row r="81" spans="1:12" ht="17.25" x14ac:dyDescent="0.25">
      <c r="A81" s="1"/>
      <c r="B81" s="28" t="s">
        <v>26</v>
      </c>
      <c r="C81" s="29"/>
      <c r="D81" s="29"/>
      <c r="E81" s="30"/>
      <c r="F81" s="53">
        <f>SUM(F83:F89)</f>
        <v>2450651749</v>
      </c>
      <c r="G81" s="53">
        <f t="shared" ref="G81:L81" si="13">SUM(G83:G89)</f>
        <v>0</v>
      </c>
      <c r="H81" s="53">
        <f t="shared" si="13"/>
        <v>0</v>
      </c>
      <c r="I81" s="53">
        <f t="shared" si="13"/>
        <v>0</v>
      </c>
      <c r="J81" s="53">
        <f t="shared" si="13"/>
        <v>2450651749</v>
      </c>
      <c r="K81" s="53">
        <f>SUM(K83:K89)</f>
        <v>169589524.51000002</v>
      </c>
      <c r="L81" s="53">
        <f t="shared" si="13"/>
        <v>0</v>
      </c>
    </row>
    <row r="82" spans="1:12" x14ac:dyDescent="0.25">
      <c r="A82" s="1"/>
      <c r="B82" s="28"/>
      <c r="C82" s="29"/>
      <c r="D82" s="29"/>
      <c r="E82" s="30"/>
      <c r="F82" s="54"/>
      <c r="G82" s="54"/>
      <c r="H82" s="54"/>
      <c r="I82" s="54"/>
      <c r="J82" s="54"/>
      <c r="K82" s="56"/>
      <c r="L82" s="54"/>
    </row>
    <row r="83" spans="1:12" x14ac:dyDescent="0.25">
      <c r="A83" s="1"/>
      <c r="B83" s="7"/>
      <c r="C83" s="58"/>
      <c r="D83" s="41"/>
      <c r="E83" s="59"/>
      <c r="F83" s="56">
        <v>995600150</v>
      </c>
      <c r="G83" s="54">
        <v>0</v>
      </c>
      <c r="H83" s="54">
        <v>0</v>
      </c>
      <c r="I83" s="54">
        <v>0</v>
      </c>
      <c r="J83" s="56">
        <f>F83+G83-H83+I83</f>
        <v>995600150</v>
      </c>
      <c r="K83" s="56">
        <v>49157570.889999993</v>
      </c>
      <c r="L83" s="54">
        <v>0</v>
      </c>
    </row>
    <row r="84" spans="1:12" x14ac:dyDescent="0.25">
      <c r="A84" s="1"/>
      <c r="B84" s="7"/>
      <c r="C84" s="60"/>
      <c r="D84" s="41"/>
      <c r="E84" s="59"/>
      <c r="F84" s="56">
        <v>300000000</v>
      </c>
      <c r="G84" s="54">
        <v>0</v>
      </c>
      <c r="H84" s="54">
        <v>0</v>
      </c>
      <c r="I84" s="54">
        <v>0</v>
      </c>
      <c r="J84" s="56">
        <f t="shared" ref="J84:J89" si="14">F84+G84-H84+I84</f>
        <v>300000000</v>
      </c>
      <c r="K84" s="56">
        <v>25162500</v>
      </c>
      <c r="L84" s="54">
        <v>0</v>
      </c>
    </row>
    <row r="85" spans="1:12" x14ac:dyDescent="0.25">
      <c r="A85" s="1"/>
      <c r="B85" s="7"/>
      <c r="C85" s="61"/>
      <c r="D85" s="41"/>
      <c r="E85" s="59"/>
      <c r="F85" s="56">
        <v>299888355</v>
      </c>
      <c r="G85" s="54">
        <v>0</v>
      </c>
      <c r="H85" s="54">
        <v>0</v>
      </c>
      <c r="I85" s="54">
        <v>0</v>
      </c>
      <c r="J85" s="56">
        <f t="shared" si="14"/>
        <v>299888355</v>
      </c>
      <c r="K85" s="56">
        <v>24772456.43</v>
      </c>
      <c r="L85" s="54">
        <v>0</v>
      </c>
    </row>
    <row r="86" spans="1:12" x14ac:dyDescent="0.25">
      <c r="A86" s="1"/>
      <c r="B86" s="7"/>
      <c r="C86" s="60"/>
      <c r="D86" s="41"/>
      <c r="E86" s="59"/>
      <c r="F86" s="56">
        <v>211994864</v>
      </c>
      <c r="G86" s="54">
        <v>0</v>
      </c>
      <c r="H86" s="54">
        <v>0</v>
      </c>
      <c r="I86" s="54">
        <v>0</v>
      </c>
      <c r="J86" s="56">
        <f t="shared" si="14"/>
        <v>211994864</v>
      </c>
      <c r="K86" s="56">
        <v>17068184.469999999</v>
      </c>
      <c r="L86" s="54">
        <v>0</v>
      </c>
    </row>
    <row r="87" spans="1:12" x14ac:dyDescent="0.25">
      <c r="A87" s="1"/>
      <c r="B87" s="7"/>
      <c r="C87" s="61"/>
      <c r="D87" s="41"/>
      <c r="E87" s="59"/>
      <c r="F87" s="56">
        <v>500379494</v>
      </c>
      <c r="G87" s="54">
        <v>0</v>
      </c>
      <c r="H87" s="54">
        <v>0</v>
      </c>
      <c r="I87" s="54">
        <v>0</v>
      </c>
      <c r="J87" s="56">
        <f t="shared" si="14"/>
        <v>500379494</v>
      </c>
      <c r="K87" s="56">
        <v>41060207.329999998</v>
      </c>
      <c r="L87" s="54">
        <v>0</v>
      </c>
    </row>
    <row r="88" spans="1:12" x14ac:dyDescent="0.25">
      <c r="A88" s="1"/>
      <c r="B88" s="7"/>
      <c r="C88" s="60"/>
      <c r="D88" s="41"/>
      <c r="E88" s="59"/>
      <c r="F88" s="56">
        <v>86788886</v>
      </c>
      <c r="G88" s="54">
        <v>0</v>
      </c>
      <c r="H88" s="54">
        <v>0</v>
      </c>
      <c r="I88" s="54">
        <v>0</v>
      </c>
      <c r="J88" s="56">
        <f t="shared" si="14"/>
        <v>86788886</v>
      </c>
      <c r="K88" s="56">
        <v>7410832.0500000007</v>
      </c>
      <c r="L88" s="54">
        <v>0</v>
      </c>
    </row>
    <row r="89" spans="1:12" x14ac:dyDescent="0.25">
      <c r="A89" s="1"/>
      <c r="B89" s="7"/>
      <c r="C89" s="60"/>
      <c r="D89" s="41"/>
      <c r="E89" s="59"/>
      <c r="F89" s="56">
        <v>56000000</v>
      </c>
      <c r="G89" s="54">
        <v>0</v>
      </c>
      <c r="H89" s="54">
        <v>0</v>
      </c>
      <c r="I89" s="54">
        <v>0</v>
      </c>
      <c r="J89" s="56">
        <f t="shared" si="14"/>
        <v>56000000</v>
      </c>
      <c r="K89" s="56">
        <v>4957773.34</v>
      </c>
      <c r="L89" s="54">
        <v>0</v>
      </c>
    </row>
    <row r="90" spans="1:12" x14ac:dyDescent="0.25">
      <c r="A90" s="1"/>
      <c r="B90" s="8"/>
      <c r="C90" s="9"/>
      <c r="D90" s="9"/>
      <c r="E90" s="33"/>
      <c r="F90" s="34"/>
      <c r="G90" s="34"/>
      <c r="H90" s="34"/>
      <c r="I90" s="34"/>
      <c r="J90" s="34"/>
      <c r="K90" s="36"/>
      <c r="L90" s="34"/>
    </row>
    <row r="91" spans="1:12" x14ac:dyDescent="0.25">
      <c r="A91" s="1"/>
      <c r="B91" s="2"/>
      <c r="C91" s="2"/>
      <c r="D91" s="2"/>
      <c r="E91" s="1"/>
      <c r="F91" s="1"/>
      <c r="G91" s="1"/>
      <c r="H91" s="1"/>
      <c r="I91" s="1"/>
      <c r="J91" s="1"/>
      <c r="K91" s="1"/>
      <c r="L91" s="1"/>
    </row>
    <row r="92" spans="1:12" ht="41.25" customHeight="1" x14ac:dyDescent="0.25">
      <c r="A92" s="1"/>
      <c r="B92" s="70">
        <v>1</v>
      </c>
      <c r="C92" s="2"/>
      <c r="D92" s="2"/>
      <c r="E92" s="93" t="s">
        <v>27</v>
      </c>
      <c r="F92" s="93"/>
      <c r="G92" s="93"/>
      <c r="H92" s="93"/>
      <c r="I92" s="93"/>
      <c r="J92" s="93"/>
      <c r="K92" s="93"/>
      <c r="L92" s="93"/>
    </row>
    <row r="93" spans="1:12" ht="32.25" customHeight="1" x14ac:dyDescent="0.25">
      <c r="A93" s="1"/>
      <c r="B93" s="70">
        <v>2</v>
      </c>
      <c r="C93" s="2"/>
      <c r="D93" s="2"/>
      <c r="E93" s="94" t="s">
        <v>28</v>
      </c>
      <c r="F93" s="94"/>
      <c r="G93" s="94"/>
      <c r="H93" s="94"/>
      <c r="I93" s="94"/>
      <c r="J93" s="94"/>
      <c r="K93" s="94"/>
      <c r="L93" s="94"/>
    </row>
    <row r="94" spans="1:12" ht="27.75" customHeight="1" x14ac:dyDescent="0.25">
      <c r="A94" s="1"/>
      <c r="B94" s="15" t="s">
        <v>57</v>
      </c>
      <c r="C94" s="2"/>
      <c r="D94" s="2"/>
      <c r="E94" s="71" t="s">
        <v>58</v>
      </c>
      <c r="F94" s="71"/>
      <c r="G94" s="71"/>
      <c r="H94" s="71"/>
      <c r="I94" s="71"/>
      <c r="J94" s="71"/>
      <c r="K94" s="71"/>
      <c r="L94" s="71"/>
    </row>
    <row r="95" spans="1:12" x14ac:dyDescent="0.25">
      <c r="A95" s="1"/>
      <c r="B95" s="2"/>
      <c r="C95" s="2"/>
      <c r="D95" s="2"/>
      <c r="E95" s="1"/>
      <c r="F95" s="1"/>
      <c r="G95" s="1"/>
      <c r="H95" s="1"/>
      <c r="I95" s="1"/>
      <c r="J95" s="1"/>
      <c r="K95" s="48"/>
      <c r="L95" s="1"/>
    </row>
    <row r="96" spans="1:12" x14ac:dyDescent="0.25">
      <c r="A96" s="1"/>
      <c r="B96" s="2"/>
      <c r="C96" s="2"/>
      <c r="D96" s="2"/>
      <c r="E96" s="1"/>
      <c r="F96" s="1"/>
      <c r="G96" s="1"/>
      <c r="H96" s="1"/>
      <c r="I96" s="1"/>
      <c r="J96" s="1"/>
      <c r="K96" s="49"/>
      <c r="L96" s="1"/>
    </row>
    <row r="97" spans="1:12" ht="30" x14ac:dyDescent="0.25">
      <c r="A97" s="1"/>
      <c r="B97" s="72" t="s">
        <v>29</v>
      </c>
      <c r="C97" s="73"/>
      <c r="D97" s="24"/>
      <c r="E97" s="19" t="s">
        <v>30</v>
      </c>
      <c r="F97" s="19" t="s">
        <v>31</v>
      </c>
      <c r="G97" s="19" t="s">
        <v>32</v>
      </c>
      <c r="H97" s="19" t="s">
        <v>33</v>
      </c>
      <c r="I97" s="19" t="s">
        <v>34</v>
      </c>
      <c r="J97" s="7"/>
      <c r="K97" s="2"/>
      <c r="L97" s="5"/>
    </row>
    <row r="98" spans="1:12" x14ac:dyDescent="0.25">
      <c r="A98" s="1"/>
      <c r="B98" s="74"/>
      <c r="C98" s="95"/>
      <c r="D98" s="23"/>
      <c r="E98" s="10" t="s">
        <v>35</v>
      </c>
      <c r="F98" s="10" t="s">
        <v>36</v>
      </c>
      <c r="G98" s="10" t="s">
        <v>37</v>
      </c>
      <c r="H98" s="10" t="s">
        <v>38</v>
      </c>
      <c r="I98" s="10" t="s">
        <v>39</v>
      </c>
      <c r="J98" s="7"/>
      <c r="K98" s="11"/>
      <c r="L98" s="12"/>
    </row>
    <row r="99" spans="1:12" x14ac:dyDescent="0.25">
      <c r="A99" s="1"/>
      <c r="B99" s="75"/>
      <c r="C99" s="76"/>
      <c r="D99" s="25"/>
      <c r="E99" s="62"/>
      <c r="F99" s="13" t="s">
        <v>40</v>
      </c>
      <c r="G99" s="14"/>
      <c r="H99" s="13"/>
      <c r="I99" s="62"/>
      <c r="J99" s="7"/>
      <c r="K99" s="15"/>
      <c r="L99" s="15"/>
    </row>
    <row r="100" spans="1:12" x14ac:dyDescent="0.25">
      <c r="A100" s="1"/>
      <c r="B100" s="16" t="s">
        <v>41</v>
      </c>
      <c r="C100" s="17"/>
      <c r="D100" s="17"/>
      <c r="E100" s="63"/>
      <c r="F100" s="64"/>
      <c r="G100" s="96"/>
      <c r="H100" s="64"/>
      <c r="I100" s="64"/>
      <c r="J100" s="37"/>
      <c r="K100" s="18"/>
      <c r="L100" s="18"/>
    </row>
    <row r="101" spans="1:12" x14ac:dyDescent="0.25">
      <c r="A101" s="38"/>
      <c r="B101" s="97" t="s">
        <v>59</v>
      </c>
      <c r="C101" s="79"/>
      <c r="D101" s="65"/>
      <c r="E101" s="66">
        <v>800000000</v>
      </c>
      <c r="F101" s="67" t="s">
        <v>60</v>
      </c>
      <c r="G101" s="68" t="s">
        <v>61</v>
      </c>
      <c r="H101" s="68">
        <v>0</v>
      </c>
      <c r="I101" s="69">
        <v>8.6099999999999996E-2</v>
      </c>
      <c r="J101" s="18"/>
      <c r="K101" s="18"/>
      <c r="L101" s="38"/>
    </row>
    <row r="102" spans="1:12" x14ac:dyDescent="0.25">
      <c r="A102" s="1"/>
      <c r="B102" s="39"/>
      <c r="C102" s="39"/>
      <c r="D102" s="2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77" t="s">
        <v>63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/>
    </row>
    <row r="104" spans="1:12" ht="35.25" customHeight="1" x14ac:dyDescent="0.25">
      <c r="A104" s="1"/>
      <c r="B104" s="77" t="s">
        <v>62</v>
      </c>
      <c r="C104" s="77"/>
      <c r="D104" s="77"/>
      <c r="E104" s="77"/>
      <c r="F104" s="77"/>
      <c r="G104" s="77"/>
      <c r="H104" s="77"/>
      <c r="I104" s="77"/>
      <c r="J104" s="77"/>
      <c r="K104" s="1"/>
      <c r="L104" s="1"/>
    </row>
    <row r="105" spans="1:12" ht="18" customHeight="1" x14ac:dyDescent="0.25">
      <c r="A105" s="1"/>
      <c r="B105" s="78" t="s">
        <v>64</v>
      </c>
      <c r="C105" s="78"/>
      <c r="D105" s="78"/>
      <c r="E105" s="78"/>
      <c r="F105" s="78"/>
      <c r="G105" s="78"/>
      <c r="H105" s="78"/>
      <c r="I105" s="1"/>
      <c r="J105" s="1"/>
      <c r="K105" s="1"/>
      <c r="L105" s="1"/>
    </row>
    <row r="106" spans="1:12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/>
      <c r="B115" s="2"/>
      <c r="C115" s="2"/>
      <c r="D115" s="2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"/>
      <c r="B116" s="2"/>
      <c r="C116" s="2"/>
      <c r="D116" s="2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2"/>
      <c r="B117" s="2"/>
      <c r="C117" s="2"/>
      <c r="D117" s="2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2"/>
      <c r="B118" s="2"/>
      <c r="C118" s="2"/>
      <c r="D118" s="2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2"/>
      <c r="B119" s="2"/>
      <c r="C119" s="2"/>
      <c r="D119" s="2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2"/>
      <c r="B120" s="2"/>
      <c r="C120" s="2"/>
      <c r="D120" s="2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2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2"/>
      <c r="B122" s="2"/>
      <c r="C122" s="2"/>
      <c r="D122" s="2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2"/>
      <c r="B123" s="2"/>
      <c r="C123" s="2"/>
      <c r="D123" s="2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2"/>
      <c r="B124" s="2"/>
      <c r="C124" s="2"/>
      <c r="D124" s="2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2"/>
      <c r="B125" s="2"/>
      <c r="C125" s="2"/>
      <c r="D125" s="2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2"/>
      <c r="B126" s="2"/>
      <c r="C126" s="2"/>
      <c r="D126" s="2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2"/>
      <c r="B127" s="2"/>
      <c r="C127" s="2"/>
      <c r="D127" s="2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2"/>
      <c r="B128" s="2"/>
      <c r="C128" s="2"/>
      <c r="D128" s="2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2"/>
      <c r="B129" s="2"/>
      <c r="C129" s="2"/>
      <c r="D129" s="2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"/>
      <c r="B130" s="2"/>
      <c r="C130" s="2"/>
      <c r="D130" s="2"/>
      <c r="E130" s="1"/>
      <c r="F130" s="1"/>
      <c r="G130" s="1"/>
      <c r="H130" s="1"/>
      <c r="I130" s="1"/>
      <c r="J130" s="1"/>
      <c r="K130" s="1"/>
      <c r="L130" s="1"/>
    </row>
  </sheetData>
  <mergeCells count="12">
    <mergeCell ref="B8:E8"/>
    <mergeCell ref="E92:L92"/>
    <mergeCell ref="B4:L4"/>
    <mergeCell ref="B5:L5"/>
    <mergeCell ref="B6:L6"/>
    <mergeCell ref="B7:L7"/>
    <mergeCell ref="E93:L93"/>
    <mergeCell ref="B97:C99"/>
    <mergeCell ref="B103:L103"/>
    <mergeCell ref="B104:J104"/>
    <mergeCell ref="B105:H105"/>
    <mergeCell ref="B101:C101"/>
  </mergeCells>
  <pageMargins left="0.62" right="0.15748031496062992" top="0.86614173228346458" bottom="0.74803149606299213" header="0.31496062992125984" footer="0.31496062992125984"/>
  <pageSetup scale="60" orientation="landscape" r:id="rId1"/>
  <headerFooter>
    <oddFooter>&amp;C&amp;Pde&amp;N</oddFooter>
  </headerFooter>
  <rowBreaks count="2" manualBreakCount="2">
    <brk id="52" min="1" max="11" man="1"/>
    <brk id="9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2 2019</vt:lpstr>
      <vt:lpstr>'Cuadro 2 2019'!Área_de_impresión</vt:lpstr>
      <vt:lpstr>'Cuadro 2 2019'!Títulos_a_imprimir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Dennise Sanchez Zamarron</cp:lastModifiedBy>
  <cp:lastPrinted>2019-11-01T20:58:07Z</cp:lastPrinted>
  <dcterms:created xsi:type="dcterms:W3CDTF">2017-04-19T20:49:10Z</dcterms:created>
  <dcterms:modified xsi:type="dcterms:W3CDTF">2019-11-01T20:58:42Z</dcterms:modified>
</cp:coreProperties>
</file>